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bulai\Desktop\Tavakubu Balance\Tavakubu Additional Works\Tender Documents\"/>
    </mc:Choice>
  </mc:AlternateContent>
  <bookViews>
    <workbookView xWindow="0" yWindow="0" windowWidth="23040" windowHeight="9072" activeTab="9"/>
  </bookViews>
  <sheets>
    <sheet name="Summary" sheetId="8" r:id="rId1"/>
    <sheet name="Sheet2" sheetId="23" state="hidden" r:id="rId2"/>
    <sheet name="P&amp;G" sheetId="1" r:id="rId3"/>
    <sheet name="Roadworks" sheetId="11" r:id="rId4"/>
    <sheet name="Concrete" sheetId="16" r:id="rId5"/>
    <sheet name="Sewer" sheetId="17" r:id="rId6"/>
    <sheet name="Storm water" sheetId="26" r:id="rId7"/>
    <sheet name="Overslip" sheetId="25" r:id="rId8"/>
    <sheet name="Electrical" sheetId="24" r:id="rId9"/>
    <sheet name="Water Supply" sheetId="27" r:id="rId10"/>
  </sheets>
  <calcPr calcId="162913"/>
</workbook>
</file>

<file path=xl/calcChain.xml><?xml version="1.0" encoding="utf-8"?>
<calcChain xmlns="http://schemas.openxmlformats.org/spreadsheetml/2006/main">
  <c r="A12" i="1" l="1"/>
  <c r="A13" i="1"/>
  <c r="A14" i="1"/>
  <c r="A15" i="1" s="1"/>
  <c r="A16" i="1" s="1"/>
  <c r="A11" i="1"/>
  <c r="F24" i="11"/>
  <c r="F23" i="11"/>
  <c r="F17" i="11"/>
  <c r="F18" i="11"/>
  <c r="F19" i="11"/>
  <c r="F21" i="11"/>
  <c r="F22" i="11"/>
  <c r="F26" i="17" l="1"/>
  <c r="F26" i="27" l="1"/>
  <c r="F27" i="27"/>
  <c r="F25" i="27" l="1"/>
  <c r="F16" i="27"/>
  <c r="F9" i="27"/>
  <c r="F29" i="27" l="1"/>
  <c r="F28" i="27"/>
  <c r="F24" i="27"/>
  <c r="F15" i="27"/>
  <c r="F14" i="27"/>
  <c r="F13" i="27"/>
  <c r="F8" i="27"/>
  <c r="A10" i="27"/>
  <c r="A12" i="27" s="1"/>
  <c r="F14" i="1"/>
  <c r="F15" i="1"/>
  <c r="F16" i="1"/>
  <c r="F10" i="1"/>
  <c r="C6" i="8"/>
  <c r="C8" i="8"/>
  <c r="C9" i="8"/>
  <c r="F9" i="17"/>
  <c r="F10" i="17"/>
  <c r="F12" i="17"/>
  <c r="F13" i="17"/>
  <c r="F14" i="17"/>
  <c r="F16" i="17"/>
  <c r="F17" i="17"/>
  <c r="F18" i="17"/>
  <c r="F19" i="17"/>
  <c r="F21" i="17"/>
  <c r="F22" i="17"/>
  <c r="F24" i="17"/>
  <c r="F25" i="17"/>
  <c r="F27" i="17"/>
  <c r="F28" i="17"/>
  <c r="F30" i="17"/>
  <c r="F31" i="17"/>
  <c r="F33" i="17"/>
  <c r="F34" i="17"/>
  <c r="F8" i="17"/>
  <c r="F16" i="26"/>
  <c r="F17" i="26"/>
  <c r="F18" i="26"/>
  <c r="F9" i="16"/>
  <c r="F8" i="16"/>
  <c r="F11" i="11"/>
  <c r="F12" i="11"/>
  <c r="F13" i="11"/>
  <c r="F14" i="11"/>
  <c r="F15" i="11"/>
  <c r="F10" i="11"/>
  <c r="F9" i="25"/>
  <c r="F10" i="24"/>
  <c r="F11" i="24"/>
  <c r="F9" i="24"/>
  <c r="F35" i="17"/>
  <c r="C7" i="8" s="1"/>
  <c r="F26" i="26"/>
  <c r="F22" i="26"/>
  <c r="F8" i="26"/>
  <c r="F24" i="26" s="1"/>
  <c r="F9" i="26"/>
  <c r="F25" i="26" s="1"/>
  <c r="F10" i="26"/>
  <c r="F12" i="26"/>
  <c r="F13" i="26"/>
  <c r="F14" i="26"/>
  <c r="F20" i="26"/>
  <c r="F21" i="26"/>
  <c r="C5" i="8" l="1"/>
  <c r="F33" i="27"/>
  <c r="F32" i="27"/>
  <c r="F31" i="27"/>
  <c r="F30" i="27"/>
  <c r="F12" i="24"/>
  <c r="C10" i="8" s="1"/>
  <c r="F23" i="26"/>
  <c r="F17" i="1"/>
  <c r="C4" i="8" s="1"/>
  <c r="F10" i="16"/>
  <c r="A5" i="8"/>
  <c r="A6" i="8" s="1"/>
  <c r="A7" i="8" s="1"/>
  <c r="A8" i="8" s="1"/>
  <c r="A9" i="8" s="1"/>
  <c r="A10" i="8" s="1"/>
  <c r="A7" i="26"/>
  <c r="A11" i="26" s="1"/>
  <c r="A9" i="11"/>
  <c r="A10" i="1"/>
  <c r="A9" i="24"/>
  <c r="A8" i="16" l="1"/>
  <c r="A9" i="16" s="1"/>
  <c r="A9" i="25" l="1"/>
  <c r="F10" i="25" l="1"/>
  <c r="A10" i="24" l="1"/>
  <c r="A11" i="24" s="1"/>
  <c r="C11" i="8" l="1"/>
</calcChain>
</file>

<file path=xl/sharedStrings.xml><?xml version="1.0" encoding="utf-8"?>
<sst xmlns="http://schemas.openxmlformats.org/spreadsheetml/2006/main" count="348" uniqueCount="172">
  <si>
    <t>Unit</t>
  </si>
  <si>
    <t>Qty</t>
  </si>
  <si>
    <t>Amount</t>
  </si>
  <si>
    <t>LS</t>
  </si>
  <si>
    <t>Compaction Tests using a Nuclear Densometer and in-situ CBR determination using Clegg Hammer by the Contractor / Approved Laboratory.</t>
  </si>
  <si>
    <t>Demobilisation</t>
  </si>
  <si>
    <t>1.0 Preliminaries &amp; General</t>
  </si>
  <si>
    <t>Schedule of Prices</t>
  </si>
  <si>
    <t>Housing Authority</t>
  </si>
  <si>
    <t>Tavakubu Residential Subdivision - Lautoka</t>
  </si>
  <si>
    <t>Design &amp; Build Contract - Contract No. E/352</t>
  </si>
  <si>
    <t>CONTRACTUAL</t>
  </si>
  <si>
    <t>No.</t>
  </si>
  <si>
    <t>Item No.</t>
  </si>
  <si>
    <t>Description</t>
  </si>
  <si>
    <t>Contract Sum</t>
  </si>
  <si>
    <t>Preliminaries and General</t>
  </si>
  <si>
    <t>Roadworks</t>
  </si>
  <si>
    <t>Concrete</t>
  </si>
  <si>
    <t>Sewer Reticulation</t>
  </si>
  <si>
    <t>Electrical</t>
  </si>
  <si>
    <t>Stormwater</t>
  </si>
  <si>
    <t>Sub Total</t>
  </si>
  <si>
    <t>Item</t>
  </si>
  <si>
    <t>m</t>
  </si>
  <si>
    <t>Total Cost - Roadworks</t>
  </si>
  <si>
    <t>Total Cost - P &amp; G</t>
  </si>
  <si>
    <t>Total Cost - Concrete Works</t>
  </si>
  <si>
    <t>Total Cost -Electrical</t>
  </si>
  <si>
    <t xml:space="preserve">Tavakubu Balance Additional Works </t>
  </si>
  <si>
    <t>Tavakubu Balance Additional Works</t>
  </si>
  <si>
    <t>Overslip Temporary Restoration</t>
  </si>
  <si>
    <t>Footpath</t>
  </si>
  <si>
    <r>
      <t>m</t>
    </r>
    <r>
      <rPr>
        <vertAlign val="superscript"/>
        <sz val="10"/>
        <rFont val="Arial Narrow"/>
        <family val="2"/>
      </rPr>
      <t>2</t>
    </r>
  </si>
  <si>
    <t>Pumpstation</t>
  </si>
  <si>
    <t xml:space="preserve">Preliminary &amp; General  </t>
  </si>
  <si>
    <t xml:space="preserve">Roadworks </t>
  </si>
  <si>
    <t>Access Road 1</t>
  </si>
  <si>
    <t>Access Road 4</t>
  </si>
  <si>
    <t xml:space="preserve">Access Road 5  </t>
  </si>
  <si>
    <t xml:space="preserve">Access Road 7 </t>
  </si>
  <si>
    <t>Access Road 9</t>
  </si>
  <si>
    <t xml:space="preserve">Access Road 10 </t>
  </si>
  <si>
    <t>Contractual</t>
  </si>
  <si>
    <t>7.0 Electrical</t>
  </si>
  <si>
    <t>6.0 Overslip Teporary Restoration</t>
  </si>
  <si>
    <t>2.0 Roadworks</t>
  </si>
  <si>
    <t>3.0 Concrete</t>
  </si>
  <si>
    <t>Overslip</t>
  </si>
  <si>
    <t>Total Cost - Sewer</t>
  </si>
  <si>
    <t>Total Cost - Overslip</t>
  </si>
  <si>
    <t>Summary for Tavakubu Balance Additional Works</t>
  </si>
  <si>
    <t xml:space="preserve">Mobilisation </t>
  </si>
  <si>
    <r>
      <t xml:space="preserve">Supply and Replace damaged street lights lamps with new the 150W LED lamp on streetlight poles. </t>
    </r>
    <r>
      <rPr>
        <b/>
        <i/>
        <sz val="10"/>
        <color theme="1"/>
        <rFont val="Arial Narrow"/>
        <family val="2"/>
      </rPr>
      <t>(Provisional Quantity)</t>
    </r>
  </si>
  <si>
    <t>Supply and relay streetlight cabling through ducts to ensure connection from meter boxes to lamps. Test connectivity.</t>
  </si>
  <si>
    <t>Repair damaged streetlight meterboxes, ensure loackability. Replace missing components - meter, switches and breakers. Ensure EFL FRA compliance.</t>
  </si>
  <si>
    <t>Remove loose material along affected area. Excavate a suitable bench. Place A24 BIDIM Geofab and stack 40cum riprap D50&gt;500 to Berm height. Build to slope of 2in1.</t>
  </si>
  <si>
    <t>Supply and replace damaged 280invert V-Drains</t>
  </si>
  <si>
    <t>Repair damaged 150thk stone ptching.</t>
  </si>
  <si>
    <t>sqm</t>
  </si>
  <si>
    <t>Rate</t>
  </si>
  <si>
    <t>5.02.01</t>
  </si>
  <si>
    <t>Phase 1</t>
  </si>
  <si>
    <t>Phase 2</t>
  </si>
  <si>
    <t>Phase 3</t>
  </si>
  <si>
    <t>5.02.02</t>
  </si>
  <si>
    <t>5.02.03</t>
  </si>
  <si>
    <t>5.01.01</t>
  </si>
  <si>
    <t>5.01.02</t>
  </si>
  <si>
    <t>5.01.03</t>
  </si>
  <si>
    <t>5.03.01</t>
  </si>
  <si>
    <t>5.03.02</t>
  </si>
  <si>
    <t>5.03.03</t>
  </si>
  <si>
    <t>Repair damage concrete capping</t>
  </si>
  <si>
    <t>Total Cost - Stormwater Repair</t>
  </si>
  <si>
    <t>Stormwater Repair</t>
  </si>
  <si>
    <t>4.01.01</t>
  </si>
  <si>
    <t>4.01.02</t>
  </si>
  <si>
    <t>4.01.03</t>
  </si>
  <si>
    <t>Total Phase 1</t>
  </si>
  <si>
    <t>Total Phase 2</t>
  </si>
  <si>
    <t>Total Phase 3</t>
  </si>
  <si>
    <t>Flush Gravity Lines and check for blockages or breaks in the lines. Clear blockages and repair breaks.</t>
  </si>
  <si>
    <t>Repair burnt or broken sewer connections. Cap 300mm below ground level and record survey coordinates and level.</t>
  </si>
  <si>
    <t>4.02.01</t>
  </si>
  <si>
    <t>4.02.02</t>
  </si>
  <si>
    <t>4.02.03</t>
  </si>
  <si>
    <t>No</t>
  </si>
  <si>
    <t>4.03.01</t>
  </si>
  <si>
    <t>4.03.02</t>
  </si>
  <si>
    <t>4.03.03</t>
  </si>
  <si>
    <t>Phase 1 Pump station</t>
  </si>
  <si>
    <t>Phase 2 Pump station</t>
  </si>
  <si>
    <t>Repair fencing and corrooded steel sections and apply additional protective coating.</t>
  </si>
  <si>
    <t>Repair weatherproof  cabinet. Reinstall pump control panel, meter, switches, breakers. Ensure WAF compliance.</t>
  </si>
  <si>
    <t>4.04.01</t>
  </si>
  <si>
    <t>4.04.02</t>
  </si>
  <si>
    <t>4.05.01</t>
  </si>
  <si>
    <t>4.05.02</t>
  </si>
  <si>
    <t>4.06.01</t>
  </si>
  <si>
    <t>4.06.02</t>
  </si>
  <si>
    <t>Jointly Test Pumps with WAF and Recommission. Acquire WAF Compliance Report.</t>
  </si>
  <si>
    <r>
      <t xml:space="preserve">Repair damaged 25MPA reinforced concrete 100thk </t>
    </r>
    <r>
      <rPr>
        <b/>
        <i/>
        <sz val="10"/>
        <color theme="1"/>
        <rFont val="Arial Narrow"/>
        <family val="2"/>
      </rPr>
      <t>(Provisional Quantity)</t>
    </r>
  </si>
  <si>
    <r>
      <t xml:space="preserve">Repair damaged 25MPA reinforced concrete 150thk </t>
    </r>
    <r>
      <rPr>
        <b/>
        <i/>
        <sz val="10"/>
        <color theme="1"/>
        <rFont val="Arial Narrow"/>
        <family val="2"/>
      </rPr>
      <t>(Provisional Quantity)</t>
    </r>
  </si>
  <si>
    <r>
      <t>Allow for 2 coat chipseal on the 11th month after previous coat application.</t>
    </r>
    <r>
      <rPr>
        <b/>
        <i/>
        <sz val="10"/>
        <rFont val="Arial Narrow"/>
        <family val="2"/>
      </rPr>
      <t xml:space="preserve"> (Provisional Quantity)</t>
    </r>
  </si>
  <si>
    <t>Allow for liaison with all authorities for services connections and permits.</t>
  </si>
  <si>
    <t>Clean blocked sump pits and discharge pipes</t>
  </si>
  <si>
    <t>Replace missing manhole lids</t>
  </si>
  <si>
    <t>4.07.01</t>
  </si>
  <si>
    <t>4.07.02</t>
  </si>
  <si>
    <t>4.08.01</t>
  </si>
  <si>
    <t>4.08.02</t>
  </si>
  <si>
    <t>8.01.01</t>
  </si>
  <si>
    <t>8.01.02</t>
  </si>
  <si>
    <t>8.03.01</t>
  </si>
  <si>
    <t>8.04.01</t>
  </si>
  <si>
    <t>8.04.02</t>
  </si>
  <si>
    <t>8.04.03</t>
  </si>
  <si>
    <t>Booster Pump</t>
  </si>
  <si>
    <t>Phase 3 - At Crest</t>
  </si>
  <si>
    <t>Supply and install waf approved air valves. Allow for construction of concrete housing chamber and markers. Allow for drainage realignment and reinstatement works as required.</t>
  </si>
  <si>
    <t>Supply and install WAF approved Pressure Reducing Valve. Allow for construction of housing chamber and and marker installation. Allow for drainage realignment and reinstatment of surround.</t>
  </si>
  <si>
    <t>Phase 3 - 15m downstream of crest.</t>
  </si>
  <si>
    <t>Phase 3 -Downstream end of  PRV</t>
  </si>
  <si>
    <t>Excavate, Supply and Install DN60 SLUICE VALVES and associated fittings for SCOUR OUTLETS. Allow for DN150 shroud, extension spindles, cover slab and markers. Allow for extension of DN60 pvc pipes with bends from valve  to discharge point.(Note - Use flange tee to reduce to DN60)</t>
  </si>
  <si>
    <t>Install 200thk grouted spalls for scour protection of 7sqm area at discharge points</t>
  </si>
  <si>
    <t>Trench supply and install DN100MPVC pipe from reservoir through pumps and to intersect existing DN100 main. Allow for PN16 bends/fittimngs, 20MPa thrustblocks, backfill and reinstatement.</t>
  </si>
  <si>
    <t>8.04.04</t>
  </si>
  <si>
    <t>8.05.01</t>
  </si>
  <si>
    <t>8.05.02</t>
  </si>
  <si>
    <t>8.05.03</t>
  </si>
  <si>
    <t>8.05.04</t>
  </si>
  <si>
    <t>8.05.05</t>
  </si>
  <si>
    <t>Total Cost - Water Supply</t>
  </si>
  <si>
    <t>Water Supply</t>
  </si>
  <si>
    <t>Bail pump well. Service and test existing pumps and float switches. Allow for replacement corroded steel components.</t>
  </si>
  <si>
    <t>Install HA Approved Heavy Duty IP65 80W Solar Light mounted on 150dia Galv CHS 4.5m High.</t>
  </si>
  <si>
    <t>8.06.01</t>
  </si>
  <si>
    <t>8.06.02</t>
  </si>
  <si>
    <t>8.06.03</t>
  </si>
  <si>
    <t>8.06.04</t>
  </si>
  <si>
    <t>8.06.05</t>
  </si>
  <si>
    <t>8.06.06</t>
  </si>
  <si>
    <r>
      <t xml:space="preserve">Marker Posts </t>
    </r>
    <r>
      <rPr>
        <sz val="10"/>
        <color theme="1"/>
        <rFont val="Arial Narrow"/>
        <family val="2"/>
      </rPr>
      <t xml:space="preserve">
Allow for Precast Markers Painted White for Valves and Yellow for Hydrants with Markings painted black.</t>
    </r>
  </si>
  <si>
    <t>Sluice Valve Markers</t>
  </si>
  <si>
    <t>Hydrant Markers</t>
  </si>
  <si>
    <t>Air Valve Markers</t>
  </si>
  <si>
    <t>PRV Marker</t>
  </si>
  <si>
    <t>Scour Outlet Marker</t>
  </si>
  <si>
    <t>Supply and install CRE 15 grundfos booster pumps with non return valve or similar WAF Approved complete with control panels lighting and and provision for future 4th pump installment.</t>
  </si>
  <si>
    <r>
      <t xml:space="preserve">Allow for construction of pump house to have a 200thk RC slab to Suit. 40mm SHS framing with colorbond trimdek wall and roof and door cladding screwed in place. Allow for ventilation thrust blocks and deflection of main to and from the surface. </t>
    </r>
    <r>
      <rPr>
        <i/>
        <sz val="10"/>
        <color theme="1"/>
        <rFont val="Arial Narrow"/>
        <family val="2"/>
      </rPr>
      <t>Alternatively - Use a modified shipping container achored to the reinforced concrete slab.</t>
    </r>
  </si>
  <si>
    <t>Allow excavation and connection of DN100 main to existing Main at Saru Rd Junction with one additional DN100 sluice valve and associated fittings.</t>
  </si>
  <si>
    <t>Allow for connection of EFL to main and installation of EFL meter on 100dia galv pole, switches, fuses breakers and sunset switch. Allow for supply to pump control panel. Allow for one outdoor pole mounted lamp of 80W and rated IP65</t>
  </si>
  <si>
    <t>2.01.01</t>
  </si>
  <si>
    <t>2.01.02</t>
  </si>
  <si>
    <t>2.01.03</t>
  </si>
  <si>
    <t>2.01.04</t>
  </si>
  <si>
    <t>2.01.05</t>
  </si>
  <si>
    <t>2.01.06</t>
  </si>
  <si>
    <t>2.02.01</t>
  </si>
  <si>
    <t>2.02.02</t>
  </si>
  <si>
    <t>2.02.03</t>
  </si>
  <si>
    <r>
      <rPr>
        <b/>
        <sz val="10"/>
        <rFont val="Arial Narrow"/>
        <family val="2"/>
      </rPr>
      <t>Line Marking</t>
    </r>
    <r>
      <rPr>
        <sz val="10"/>
        <rFont val="Arial Narrow"/>
        <family val="2"/>
      </rPr>
      <t xml:space="preserve">
Lane Separation, Intersection stop, Hydrant Locations</t>
    </r>
  </si>
  <si>
    <t>2.03.01</t>
  </si>
  <si>
    <t>2.03.02</t>
  </si>
  <si>
    <t>2.03.03</t>
  </si>
  <si>
    <t>Make good existing site office and connect temporary utilities - Water, Electricity.</t>
  </si>
  <si>
    <t>Allow for provision of Security.</t>
  </si>
  <si>
    <t>Months</t>
  </si>
  <si>
    <t>Allow for Provisions for Engineers Rep - Tables, chairs, PPE, WIFI</t>
  </si>
  <si>
    <r>
      <t xml:space="preserve">Road Signage
</t>
    </r>
    <r>
      <rPr>
        <sz val="11"/>
        <color theme="1"/>
        <rFont val="Arial Narrow"/>
        <family val="2"/>
      </rPr>
      <t>Include Naming signs, regulatory stop signs all  Aluminium fluted posts in sockets</t>
    </r>
  </si>
  <si>
    <t>Allow for connection of DN100 main to existing trunk main with 2xDN100 isolating sluice valves per. Allow for 20MPa thrustblocks and reinstatement DETAIL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</si>
</sst>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
    <numFmt numFmtId="167" formatCode="&quot;$&quot;#,##0.00"/>
  </numFmts>
  <fonts count="16">
    <font>
      <sz val="11"/>
      <color theme="1"/>
      <name val="Calibri"/>
      <family val="2"/>
      <scheme val="minor"/>
    </font>
    <font>
      <sz val="11"/>
      <color theme="1"/>
      <name val="Calibri"/>
      <family val="2"/>
      <scheme val="minor"/>
    </font>
    <font>
      <sz val="11"/>
      <color theme="1"/>
      <name val="宋体"/>
      <family val="3"/>
      <charset val="134"/>
    </font>
    <font>
      <b/>
      <sz val="10"/>
      <color theme="1"/>
      <name val="Arial Narrow"/>
      <family val="2"/>
    </font>
    <font>
      <sz val="10"/>
      <color theme="1"/>
      <name val="Arial Narrow"/>
      <family val="2"/>
    </font>
    <font>
      <b/>
      <i/>
      <sz val="10"/>
      <color theme="1"/>
      <name val="Arial Narrow"/>
      <family val="2"/>
    </font>
    <font>
      <sz val="10"/>
      <name val="Arial"/>
      <family val="2"/>
    </font>
    <font>
      <sz val="10"/>
      <name val="Arial Narrow"/>
      <family val="2"/>
    </font>
    <font>
      <b/>
      <sz val="10"/>
      <name val="Arial Narrow"/>
      <family val="2"/>
    </font>
    <font>
      <b/>
      <i/>
      <sz val="10"/>
      <name val="Arial Narrow"/>
      <family val="2"/>
    </font>
    <font>
      <sz val="10"/>
      <name val="Arial"/>
      <family val="2"/>
    </font>
    <font>
      <b/>
      <sz val="11"/>
      <color theme="1"/>
      <name val="Calibri"/>
      <family val="2"/>
      <scheme val="minor"/>
    </font>
    <font>
      <vertAlign val="superscript"/>
      <sz val="10"/>
      <name val="Arial Narrow"/>
      <family val="2"/>
    </font>
    <font>
      <i/>
      <sz val="10"/>
      <color theme="1"/>
      <name val="Arial Narrow"/>
      <family val="2"/>
    </font>
    <font>
      <b/>
      <sz val="11"/>
      <color theme="1"/>
      <name val="Arial Narrow"/>
      <family val="2"/>
    </font>
    <font>
      <sz val="11"/>
      <color theme="1"/>
      <name val="Arial Narrow"/>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0">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10" fillId="0" borderId="0"/>
    <xf numFmtId="164" fontId="6"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cellStyleXfs>
  <cellXfs count="186">
    <xf numFmtId="0" fontId="0" fillId="0" borderId="0" xfId="0"/>
    <xf numFmtId="0" fontId="3" fillId="0" borderId="0" xfId="0" applyFont="1"/>
    <xf numFmtId="0" fontId="4" fillId="0" borderId="0" xfId="0" applyFont="1"/>
    <xf numFmtId="0" fontId="4" fillId="0" borderId="0" xfId="0" applyFont="1" applyAlignment="1">
      <alignment horizontal="center"/>
    </xf>
    <xf numFmtId="0" fontId="4" fillId="0" borderId="1"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1" xfId="0" applyFont="1" applyFill="1" applyBorder="1" applyAlignment="1">
      <alignment horizontal="center" vertical="center"/>
    </xf>
    <xf numFmtId="167" fontId="4" fillId="0" borderId="13" xfId="1" applyNumberFormat="1"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0" fillId="0" borderId="0" xfId="0"/>
    <xf numFmtId="0" fontId="7" fillId="2" borderId="8" xfId="0" applyFont="1" applyFill="1" applyBorder="1"/>
    <xf numFmtId="0" fontId="8" fillId="2" borderId="0" xfId="0" applyFont="1" applyFill="1" applyBorder="1" applyAlignment="1">
      <alignment horizontal="right"/>
    </xf>
    <xf numFmtId="0" fontId="4" fillId="0" borderId="4" xfId="0" applyFont="1" applyFill="1" applyBorder="1" applyAlignment="1">
      <alignment horizontal="left" vertical="center" wrapText="1"/>
    </xf>
    <xf numFmtId="0" fontId="0" fillId="0" borderId="0" xfId="0"/>
    <xf numFmtId="0" fontId="4" fillId="0" borderId="1" xfId="0" applyFont="1" applyFill="1" applyBorder="1" applyAlignment="1">
      <alignment wrapText="1"/>
    </xf>
    <xf numFmtId="0" fontId="4" fillId="0" borderId="11" xfId="0" applyFont="1" applyFill="1" applyBorder="1" applyAlignment="1">
      <alignment wrapText="1"/>
    </xf>
    <xf numFmtId="167" fontId="4" fillId="0" borderId="0" xfId="0" applyNumberFormat="1" applyFont="1" applyFill="1" applyBorder="1" applyAlignment="1">
      <alignment horizontal="center" vertical="center"/>
    </xf>
    <xf numFmtId="0" fontId="4" fillId="0" borderId="0" xfId="0" applyFont="1" applyBorder="1" applyAlignment="1">
      <alignment horizontal="center"/>
    </xf>
    <xf numFmtId="0" fontId="4" fillId="0" borderId="0" xfId="0" applyFont="1" applyBorder="1"/>
    <xf numFmtId="167" fontId="4" fillId="0" borderId="0" xfId="0" applyNumberFormat="1" applyFont="1" applyBorder="1" applyAlignment="1">
      <alignment horizontal="center"/>
    </xf>
    <xf numFmtId="0" fontId="0" fillId="0" borderId="0" xfId="0" applyBorder="1"/>
    <xf numFmtId="44" fontId="0" fillId="0" borderId="0" xfId="0" applyNumberFormat="1"/>
    <xf numFmtId="0" fontId="4" fillId="0" borderId="0" xfId="0" applyFont="1" applyBorder="1" applyAlignment="1">
      <alignment horizontal="center" vertical="center" wrapText="1"/>
    </xf>
    <xf numFmtId="0" fontId="3" fillId="0" borderId="0" xfId="0" applyFont="1" applyFill="1" applyBorder="1" applyAlignment="1">
      <alignment horizontal="center"/>
    </xf>
    <xf numFmtId="164" fontId="4" fillId="0" borderId="1" xfId="2"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7" fontId="9" fillId="2" borderId="9" xfId="0" applyNumberFormat="1" applyFont="1" applyFill="1" applyBorder="1"/>
    <xf numFmtId="0" fontId="7" fillId="2" borderId="1" xfId="0" applyFont="1" applyFill="1" applyBorder="1"/>
    <xf numFmtId="166" fontId="7" fillId="2" borderId="1" xfId="0" applyNumberFormat="1" applyFont="1" applyFill="1" applyBorder="1" applyAlignment="1">
      <alignment horizontal="left"/>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166" fontId="7" fillId="2" borderId="2" xfId="0" applyNumberFormat="1" applyFont="1" applyFill="1" applyBorder="1" applyAlignment="1">
      <alignment horizontal="center"/>
    </xf>
    <xf numFmtId="2" fontId="4" fillId="0" borderId="2" xfId="0" applyNumberFormat="1" applyFont="1" applyBorder="1" applyAlignment="1">
      <alignment horizontal="center" vertical="center" wrapText="1"/>
    </xf>
    <xf numFmtId="2" fontId="4" fillId="0" borderId="33" xfId="0" applyNumberFormat="1" applyFont="1" applyFill="1" applyBorder="1" applyAlignment="1">
      <alignment horizontal="center" vertical="center"/>
    </xf>
    <xf numFmtId="0" fontId="3" fillId="0" borderId="5" xfId="0" applyFont="1" applyBorder="1"/>
    <xf numFmtId="0" fontId="0" fillId="0" borderId="6" xfId="0" applyBorder="1"/>
    <xf numFmtId="0" fontId="3" fillId="0" borderId="8" xfId="0" applyFont="1" applyBorder="1"/>
    <xf numFmtId="0" fontId="4" fillId="0" borderId="4" xfId="0" applyFont="1" applyFill="1" applyBorder="1" applyAlignment="1">
      <alignment horizontal="center" vertical="center"/>
    </xf>
    <xf numFmtId="0" fontId="4" fillId="0" borderId="4" xfId="0" applyFont="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7" fillId="0" borderId="1" xfId="0" applyFont="1" applyFill="1" applyBorder="1" applyAlignment="1">
      <alignment horizontal="center" vertical="center"/>
    </xf>
    <xf numFmtId="167" fontId="7" fillId="0" borderId="12" xfId="0" applyNumberFormat="1" applyFont="1" applyFill="1" applyBorder="1" applyAlignment="1">
      <alignment horizontal="center" vertical="center"/>
    </xf>
    <xf numFmtId="0" fontId="7" fillId="0" borderId="1" xfId="0" applyFont="1" applyFill="1" applyBorder="1" applyAlignment="1" applyProtection="1">
      <alignment horizontal="center" vertical="center"/>
    </xf>
    <xf numFmtId="0" fontId="8" fillId="0" borderId="28" xfId="0" applyFont="1" applyFill="1" applyBorder="1"/>
    <xf numFmtId="0" fontId="8" fillId="0" borderId="31" xfId="0" applyFont="1" applyFill="1" applyBorder="1"/>
    <xf numFmtId="0" fontId="8" fillId="0" borderId="31" xfId="0" applyFont="1" applyFill="1" applyBorder="1" applyAlignment="1">
      <alignment horizontal="center"/>
    </xf>
    <xf numFmtId="167" fontId="8" fillId="0" borderId="31" xfId="0" applyNumberFormat="1" applyFont="1" applyFill="1" applyBorder="1" applyAlignment="1">
      <alignment horizontal="center"/>
    </xf>
    <xf numFmtId="2" fontId="7" fillId="0" borderId="2" xfId="0" applyNumberFormat="1" applyFont="1" applyFill="1" applyBorder="1" applyAlignment="1">
      <alignment horizontal="center" vertical="top"/>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2" fontId="3" fillId="2" borderId="2" xfId="0" applyNumberFormat="1"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8" fillId="2" borderId="1" xfId="0" applyFont="1" applyFill="1" applyBorder="1" applyAlignment="1">
      <alignment vertical="top" wrapText="1"/>
    </xf>
    <xf numFmtId="0" fontId="3" fillId="2" borderId="1" xfId="0" applyFont="1" applyFill="1" applyBorder="1"/>
    <xf numFmtId="0" fontId="3" fillId="2" borderId="4" xfId="0" applyFont="1" applyFill="1" applyBorder="1" applyAlignment="1">
      <alignment horizontal="center" vertical="center"/>
    </xf>
    <xf numFmtId="0" fontId="7" fillId="0" borderId="1" xfId="0" applyFont="1" applyFill="1" applyBorder="1" applyAlignment="1" applyProtection="1">
      <alignment vertical="top" wrapText="1"/>
      <protection locked="0"/>
    </xf>
    <xf numFmtId="164" fontId="4" fillId="2" borderId="11" xfId="2" applyFont="1" applyFill="1" applyBorder="1" applyAlignment="1">
      <alignment horizontal="center" vertical="center" wrapText="1"/>
    </xf>
    <xf numFmtId="0" fontId="4" fillId="0" borderId="0" xfId="0" applyFont="1" applyBorder="1" applyAlignment="1">
      <alignment horizontal="center" vertical="center"/>
    </xf>
    <xf numFmtId="0" fontId="0" fillId="0" borderId="34" xfId="0" applyBorder="1"/>
    <xf numFmtId="0" fontId="0" fillId="0" borderId="3" xfId="0" applyBorder="1"/>
    <xf numFmtId="6" fontId="0" fillId="0" borderId="3" xfId="0" applyNumberFormat="1" applyBorder="1" applyAlignment="1">
      <alignment horizontal="center" vertical="center"/>
    </xf>
    <xf numFmtId="0" fontId="3" fillId="2" borderId="33" xfId="0" applyFont="1" applyFill="1" applyBorder="1" applyAlignment="1">
      <alignment horizontal="center" vertical="center"/>
    </xf>
    <xf numFmtId="2" fontId="3" fillId="2" borderId="33" xfId="0" applyNumberFormat="1" applyFont="1" applyFill="1" applyBorder="1" applyAlignment="1">
      <alignment horizontal="center" vertical="center"/>
    </xf>
    <xf numFmtId="164" fontId="4" fillId="0" borderId="4" xfId="2" applyFont="1" applyBorder="1" applyAlignment="1">
      <alignment horizontal="center" vertical="center"/>
    </xf>
    <xf numFmtId="167" fontId="3" fillId="0" borderId="25" xfId="0" applyNumberFormat="1" applyFont="1" applyBorder="1" applyAlignment="1">
      <alignment horizontal="center"/>
    </xf>
    <xf numFmtId="0" fontId="4" fillId="2" borderId="10" xfId="0" applyFont="1" applyFill="1" applyBorder="1" applyAlignment="1">
      <alignment horizontal="center"/>
    </xf>
    <xf numFmtId="165" fontId="5" fillId="2" borderId="3" xfId="1" applyFont="1" applyFill="1" applyBorder="1" applyAlignment="1">
      <alignment horizontal="center" vertical="center"/>
    </xf>
    <xf numFmtId="164" fontId="4" fillId="0" borderId="32" xfId="2" applyFont="1" applyBorder="1" applyAlignment="1">
      <alignment horizontal="center" vertical="center"/>
    </xf>
    <xf numFmtId="2" fontId="4" fillId="0" borderId="36" xfId="0" applyNumberFormat="1" applyFont="1" applyBorder="1" applyAlignment="1">
      <alignment horizontal="center" vertical="center" wrapText="1"/>
    </xf>
    <xf numFmtId="167" fontId="3" fillId="0" borderId="25" xfId="0" applyNumberFormat="1" applyFont="1" applyFill="1" applyBorder="1" applyAlignment="1">
      <alignment horizontal="center" vertical="center"/>
    </xf>
    <xf numFmtId="2" fontId="4" fillId="0" borderId="2" xfId="0" applyNumberFormat="1" applyFont="1" applyBorder="1" applyAlignment="1">
      <alignment horizontal="center" vertical="center"/>
    </xf>
    <xf numFmtId="164" fontId="4" fillId="0" borderId="3" xfId="2"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16" xfId="0" applyFont="1" applyFill="1" applyBorder="1" applyAlignment="1">
      <alignment horizontal="center" vertical="center"/>
    </xf>
    <xf numFmtId="167" fontId="4" fillId="0" borderId="17" xfId="1" applyNumberFormat="1" applyFont="1" applyFill="1" applyBorder="1" applyAlignment="1">
      <alignment horizontal="center" vertical="center"/>
    </xf>
    <xf numFmtId="167" fontId="8" fillId="2" borderId="3" xfId="0" applyNumberFormat="1" applyFont="1" applyFill="1" applyBorder="1" applyAlignment="1">
      <alignment vertical="center" wrapText="1"/>
    </xf>
    <xf numFmtId="167" fontId="7" fillId="2" borderId="3" xfId="0" applyNumberFormat="1" applyFont="1" applyFill="1" applyBorder="1"/>
    <xf numFmtId="166" fontId="7" fillId="2" borderId="22" xfId="0" applyNumberFormat="1" applyFont="1" applyFill="1" applyBorder="1" applyAlignment="1">
      <alignment horizontal="center"/>
    </xf>
    <xf numFmtId="0" fontId="7" fillId="2" borderId="23" xfId="0" applyFont="1" applyFill="1" applyBorder="1" applyAlignment="1">
      <alignment vertical="center" wrapText="1"/>
    </xf>
    <xf numFmtId="167" fontId="7" fillId="2" borderId="24" xfId="0" applyNumberFormat="1" applyFont="1" applyFill="1" applyBorder="1" applyAlignment="1">
      <alignment vertical="center"/>
    </xf>
    <xf numFmtId="0" fontId="7" fillId="0" borderId="1" xfId="0" applyFont="1" applyFill="1" applyBorder="1" applyAlignment="1">
      <alignment vertical="top" wrapText="1"/>
    </xf>
    <xf numFmtId="0" fontId="4" fillId="2" borderId="1" xfId="0" applyFont="1" applyFill="1" applyBorder="1" applyAlignment="1">
      <alignment horizontal="left" vertical="center" wrapText="1"/>
    </xf>
    <xf numFmtId="0" fontId="4" fillId="2" borderId="11" xfId="0" applyFont="1" applyFill="1" applyBorder="1" applyAlignment="1">
      <alignment horizontal="center" vertical="center" wrapText="1"/>
    </xf>
    <xf numFmtId="2" fontId="4" fillId="2" borderId="2" xfId="0" applyNumberFormat="1" applyFont="1" applyFill="1" applyBorder="1" applyAlignment="1">
      <alignment horizontal="center" vertical="center"/>
    </xf>
    <xf numFmtId="164" fontId="0" fillId="0" borderId="3" xfId="2" applyFont="1" applyBorder="1" applyAlignment="1">
      <alignment horizontal="center" vertical="center"/>
    </xf>
    <xf numFmtId="164" fontId="0" fillId="0" borderId="25" xfId="2" applyFont="1" applyBorder="1"/>
    <xf numFmtId="164" fontId="1" fillId="0" borderId="3" xfId="2" applyFont="1" applyBorder="1" applyAlignment="1">
      <alignment horizontal="center" vertical="center"/>
    </xf>
    <xf numFmtId="164" fontId="3" fillId="2" borderId="11" xfId="2" applyFont="1" applyFill="1" applyBorder="1" applyAlignment="1">
      <alignment horizontal="center" vertical="center" wrapText="1"/>
    </xf>
    <xf numFmtId="0" fontId="0" fillId="0" borderId="0" xfId="0" applyFont="1"/>
    <xf numFmtId="44" fontId="0" fillId="0" borderId="25" xfId="0" applyNumberFormat="1" applyBorder="1"/>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2" fontId="3" fillId="2" borderId="36" xfId="0" applyNumberFormat="1" applyFont="1" applyFill="1" applyBorder="1" applyAlignment="1">
      <alignment horizontal="center" vertical="center"/>
    </xf>
    <xf numFmtId="2" fontId="4" fillId="2" borderId="26" xfId="0" applyNumberFormat="1" applyFont="1" applyFill="1" applyBorder="1" applyAlignment="1">
      <alignment horizontal="center" vertical="center"/>
    </xf>
    <xf numFmtId="0" fontId="4" fillId="2" borderId="27"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7" fillId="0" borderId="4" xfId="0" applyFont="1" applyFill="1" applyBorder="1" applyAlignment="1" applyProtection="1">
      <alignment horizontal="center" vertical="center"/>
    </xf>
    <xf numFmtId="167" fontId="3" fillId="0" borderId="38" xfId="0" applyNumberFormat="1" applyFont="1" applyFill="1" applyBorder="1" applyAlignment="1">
      <alignment horizontal="center" vertical="center"/>
    </xf>
    <xf numFmtId="6" fontId="0" fillId="0" borderId="39" xfId="0" applyNumberFormat="1" applyBorder="1" applyAlignment="1">
      <alignment horizontal="center"/>
    </xf>
    <xf numFmtId="6" fontId="0" fillId="0" borderId="40" xfId="0" applyNumberFormat="1" applyBorder="1" applyAlignment="1">
      <alignment horizontal="center"/>
    </xf>
    <xf numFmtId="167" fontId="3" fillId="0" borderId="40"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64" fontId="0" fillId="0" borderId="0" xfId="2" applyFont="1"/>
    <xf numFmtId="164" fontId="0" fillId="0" borderId="34" xfId="2" applyFont="1" applyBorder="1" applyAlignment="1">
      <alignment horizontal="center" vertical="center" wrapText="1"/>
    </xf>
    <xf numFmtId="164" fontId="0" fillId="0" borderId="3" xfId="2" applyFont="1" applyBorder="1" applyAlignment="1">
      <alignment horizontal="center" vertical="center" wrapText="1"/>
    </xf>
    <xf numFmtId="164" fontId="4" fillId="0" borderId="0" xfId="2" applyFont="1"/>
    <xf numFmtId="164" fontId="4" fillId="2" borderId="27" xfId="2" applyFont="1" applyFill="1" applyBorder="1" applyAlignment="1">
      <alignment horizontal="center" vertical="center" wrapText="1"/>
    </xf>
    <xf numFmtId="164" fontId="0" fillId="0" borderId="40" xfId="2" applyFont="1" applyBorder="1" applyAlignment="1">
      <alignment horizontal="center" vertical="center"/>
    </xf>
    <xf numFmtId="0" fontId="4" fillId="0" borderId="36" xfId="0" applyFont="1" applyBorder="1" applyAlignment="1">
      <alignment horizontal="center" vertical="center" wrapText="1"/>
    </xf>
    <xf numFmtId="164" fontId="3" fillId="0" borderId="40" xfId="2" applyFont="1" applyBorder="1" applyAlignment="1">
      <alignment horizontal="center"/>
    </xf>
    <xf numFmtId="167" fontId="3" fillId="0" borderId="40"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64" fontId="0" fillId="0" borderId="40" xfId="2" applyFont="1" applyBorder="1"/>
    <xf numFmtId="0" fontId="4" fillId="2" borderId="4" xfId="0" applyFont="1" applyFill="1" applyBorder="1" applyAlignment="1">
      <alignment horizontal="left" vertical="center" wrapText="1"/>
    </xf>
    <xf numFmtId="164" fontId="3" fillId="2" borderId="20" xfId="2"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0" borderId="42" xfId="0" applyFont="1" applyFill="1" applyBorder="1" applyAlignment="1">
      <alignment horizontal="left" vertical="center" wrapText="1"/>
    </xf>
    <xf numFmtId="2" fontId="4" fillId="0" borderId="2" xfId="0" applyNumberFormat="1" applyFont="1" applyFill="1" applyBorder="1" applyAlignment="1">
      <alignment horizontal="center" vertical="center"/>
    </xf>
    <xf numFmtId="0" fontId="4" fillId="0" borderId="43" xfId="0" applyFont="1" applyFill="1" applyBorder="1" applyAlignment="1">
      <alignment horizontal="center" vertical="center"/>
    </xf>
    <xf numFmtId="167" fontId="4" fillId="0" borderId="44" xfId="1" applyNumberFormat="1" applyFont="1" applyFill="1" applyBorder="1" applyAlignment="1">
      <alignment horizontal="center" vertical="center"/>
    </xf>
    <xf numFmtId="6" fontId="0" fillId="0" borderId="45" xfId="0" applyNumberFormat="1" applyBorder="1" applyAlignment="1">
      <alignment horizontal="center" vertical="center"/>
    </xf>
    <xf numFmtId="0" fontId="3"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0" fontId="3" fillId="0" borderId="0" xfId="0" applyFont="1" applyAlignment="1">
      <alignment horizontal="left"/>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11" fillId="0" borderId="3" xfId="0" applyFont="1" applyBorder="1" applyAlignment="1">
      <alignment horizontal="center" vertical="center"/>
    </xf>
    <xf numFmtId="0" fontId="3" fillId="0" borderId="41" xfId="0" applyFont="1" applyFill="1" applyBorder="1" applyAlignment="1">
      <alignment horizontal="left"/>
    </xf>
    <xf numFmtId="0" fontId="3" fillId="0" borderId="31" xfId="0" applyFont="1" applyFill="1" applyBorder="1" applyAlignment="1">
      <alignment horizontal="left"/>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8" xfId="0" applyFont="1" applyFill="1" applyBorder="1" applyAlignment="1">
      <alignment horizontal="center"/>
    </xf>
    <xf numFmtId="0" fontId="3" fillId="0" borderId="38" xfId="0" applyFont="1" applyFill="1" applyBorder="1" applyAlignment="1">
      <alignment horizontal="center"/>
    </xf>
    <xf numFmtId="0" fontId="11" fillId="0" borderId="34" xfId="0" applyFont="1" applyBorder="1" applyAlignment="1">
      <alignment horizontal="center" vertical="center"/>
    </xf>
    <xf numFmtId="0" fontId="3"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3" fillId="0" borderId="41" xfId="0" applyFont="1" applyFill="1" applyBorder="1" applyAlignment="1">
      <alignment horizontal="center"/>
    </xf>
    <xf numFmtId="0" fontId="3" fillId="0" borderId="31" xfId="0" applyFont="1" applyFill="1" applyBorder="1" applyAlignment="1">
      <alignment horizontal="center"/>
    </xf>
    <xf numFmtId="164" fontId="11" fillId="0" borderId="3" xfId="2" applyFont="1" applyBorder="1" applyAlignment="1">
      <alignment horizontal="center" vertical="center"/>
    </xf>
    <xf numFmtId="164" fontId="11" fillId="0" borderId="32" xfId="2" applyFont="1" applyBorder="1" applyAlignment="1">
      <alignment horizontal="center" vertical="center"/>
    </xf>
    <xf numFmtId="0" fontId="3" fillId="2" borderId="20" xfId="0" applyFont="1" applyFill="1" applyBorder="1" applyAlignment="1">
      <alignment horizontal="center" vertical="center" wrapText="1"/>
    </xf>
    <xf numFmtId="164" fontId="3" fillId="2" borderId="4" xfId="2" applyFont="1" applyFill="1" applyBorder="1" applyAlignment="1">
      <alignment horizontal="center" vertical="center" wrapText="1"/>
    </xf>
    <xf numFmtId="164" fontId="3" fillId="2" borderId="20" xfId="2" applyFont="1" applyFill="1" applyBorder="1" applyAlignment="1">
      <alignment horizontal="center" vertical="center" wrapText="1"/>
    </xf>
    <xf numFmtId="0" fontId="3" fillId="0" borderId="25" xfId="0" applyFont="1" applyFill="1" applyBorder="1" applyAlignment="1">
      <alignment horizontal="center"/>
    </xf>
    <xf numFmtId="0" fontId="3" fillId="2" borderId="37" xfId="0" applyFont="1" applyFill="1" applyBorder="1" applyAlignment="1">
      <alignment horizontal="center" vertical="center" wrapText="1"/>
    </xf>
    <xf numFmtId="165" fontId="3" fillId="2" borderId="3" xfId="1" applyFont="1" applyFill="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0" borderId="1" xfId="0" applyFont="1" applyBorder="1" applyAlignment="1">
      <alignment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cellXfs>
  <cellStyles count="20">
    <cellStyle name="Comma" xfId="1" builtinId="3"/>
    <cellStyle name="Comma 2" xfId="9"/>
    <cellStyle name="Comma 3" xfId="18"/>
    <cellStyle name="Currency" xfId="2" builtinId="4"/>
    <cellStyle name="Currency 2" xfId="10"/>
    <cellStyle name="Currency 3" xfId="12"/>
    <cellStyle name="Currency 4" xfId="7"/>
    <cellStyle name="Currency 4 2" xfId="16"/>
    <cellStyle name="Currency 4 3" xfId="14"/>
    <cellStyle name="Currency 5" xfId="5"/>
    <cellStyle name="Normal" xfId="0" builtinId="0"/>
    <cellStyle name="Normal 2" xfId="3"/>
    <cellStyle name="Normal 2 2" xfId="8"/>
    <cellStyle name="Normal 3" xfId="11"/>
    <cellStyle name="Normal 4" xfId="6"/>
    <cellStyle name="Normal 4 2" xfId="15"/>
    <cellStyle name="Normal 4 3" xfId="13"/>
    <cellStyle name="Normal 5" xfId="4"/>
    <cellStyle name="Percent 2" xfId="17"/>
    <cellStyle name="常规_SawaniSereaRoad BOQ Rev"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5" sqref="C5"/>
    </sheetView>
  </sheetViews>
  <sheetFormatPr defaultRowHeight="14.4"/>
  <cols>
    <col min="2" max="2" width="27.44140625" bestFit="1" customWidth="1"/>
    <col min="3" max="3" width="12.21875" bestFit="1" customWidth="1"/>
    <col min="5" max="5" width="12.5546875" style="15" bestFit="1" customWidth="1"/>
    <col min="6" max="6" width="13.77734375" bestFit="1" customWidth="1"/>
  </cols>
  <sheetData>
    <row r="1" spans="1:6" ht="15" thickBot="1"/>
    <row r="2" spans="1:6">
      <c r="A2" s="140" t="s">
        <v>51</v>
      </c>
      <c r="B2" s="141"/>
      <c r="C2" s="142"/>
    </row>
    <row r="3" spans="1:6">
      <c r="A3" s="35" t="s">
        <v>13</v>
      </c>
      <c r="B3" s="34" t="s">
        <v>14</v>
      </c>
      <c r="C3" s="86" t="s">
        <v>15</v>
      </c>
    </row>
    <row r="4" spans="1:6">
      <c r="A4" s="36">
        <v>1</v>
      </c>
      <c r="B4" s="32" t="s">
        <v>16</v>
      </c>
      <c r="C4" s="87">
        <f>'P&amp;G'!F17</f>
        <v>0</v>
      </c>
      <c r="E4" s="23"/>
      <c r="F4" s="23"/>
    </row>
    <row r="5" spans="1:6">
      <c r="A5" s="36">
        <f>A4+1</f>
        <v>2</v>
      </c>
      <c r="B5" s="32" t="s">
        <v>17</v>
      </c>
      <c r="C5" s="87">
        <f>Roadworks!F24</f>
        <v>0</v>
      </c>
      <c r="E5" s="23"/>
      <c r="F5" s="23"/>
    </row>
    <row r="6" spans="1:6">
      <c r="A6" s="36">
        <f t="shared" ref="A6:A10" si="0">A5+1</f>
        <v>3</v>
      </c>
      <c r="B6" s="32" t="s">
        <v>18</v>
      </c>
      <c r="C6" s="87">
        <f>Concrete!F10</f>
        <v>0</v>
      </c>
      <c r="E6" s="23"/>
      <c r="F6" s="23"/>
    </row>
    <row r="7" spans="1:6">
      <c r="A7" s="36">
        <f t="shared" si="0"/>
        <v>4</v>
      </c>
      <c r="B7" s="32" t="s">
        <v>19</v>
      </c>
      <c r="C7" s="87">
        <f>Sewer!F35</f>
        <v>0</v>
      </c>
      <c r="E7" s="23"/>
      <c r="F7" s="23"/>
    </row>
    <row r="8" spans="1:6">
      <c r="A8" s="36">
        <f t="shared" si="0"/>
        <v>5</v>
      </c>
      <c r="B8" s="33" t="s">
        <v>21</v>
      </c>
      <c r="C8" s="87">
        <f>'Storm water'!F23</f>
        <v>0</v>
      </c>
      <c r="E8" s="23"/>
      <c r="F8" s="23"/>
    </row>
    <row r="9" spans="1:6">
      <c r="A9" s="36">
        <f t="shared" si="0"/>
        <v>6</v>
      </c>
      <c r="B9" s="32" t="s">
        <v>48</v>
      </c>
      <c r="C9" s="87">
        <f>Overslip!F10</f>
        <v>0</v>
      </c>
      <c r="E9" s="23"/>
      <c r="F9" s="23"/>
    </row>
    <row r="10" spans="1:6" s="15" customFormat="1" ht="15" thickBot="1">
      <c r="A10" s="88">
        <f t="shared" si="0"/>
        <v>7</v>
      </c>
      <c r="B10" s="89" t="s">
        <v>20</v>
      </c>
      <c r="C10" s="90">
        <f>Electrical!F12</f>
        <v>0</v>
      </c>
      <c r="E10" s="23"/>
      <c r="F10" s="23"/>
    </row>
    <row r="11" spans="1:6" ht="15" thickBot="1">
      <c r="A11" s="12"/>
      <c r="B11" s="13" t="s">
        <v>22</v>
      </c>
      <c r="C11" s="31">
        <f>SUM(C4:C10)</f>
        <v>0</v>
      </c>
      <c r="E11" s="23"/>
      <c r="F11" s="23"/>
    </row>
  </sheetData>
  <mergeCells count="1">
    <mergeCell ref="A2:C2"/>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tabSelected="1" zoomScale="85" zoomScaleNormal="85" workbookViewId="0">
      <selection activeCell="B27" sqref="B27"/>
    </sheetView>
  </sheetViews>
  <sheetFormatPr defaultRowHeight="14.4"/>
  <cols>
    <col min="1" max="1" width="8.6640625" style="15" customWidth="1"/>
    <col min="2" max="2" width="28.77734375" style="15" customWidth="1"/>
    <col min="3" max="3" width="4.21875" style="15" bestFit="1" customWidth="1"/>
    <col min="4" max="4" width="7" style="15" bestFit="1" customWidth="1"/>
    <col min="5" max="5" width="13.109375" style="15" customWidth="1"/>
    <col min="6" max="6" width="20.6640625" style="15" customWidth="1"/>
    <col min="7" max="16384" width="8.88671875" style="15"/>
  </cols>
  <sheetData>
    <row r="1" spans="1:6">
      <c r="A1" s="1" t="s">
        <v>8</v>
      </c>
    </row>
    <row r="2" spans="1:6">
      <c r="A2" s="1" t="s">
        <v>30</v>
      </c>
    </row>
    <row r="3" spans="1:6">
      <c r="A3" s="1" t="s">
        <v>7</v>
      </c>
      <c r="B3" s="2"/>
      <c r="C3" s="3"/>
      <c r="D3" s="3"/>
      <c r="E3" s="2"/>
    </row>
    <row r="4" spans="1:6" ht="15" thickBot="1">
      <c r="A4" s="1"/>
      <c r="B4" s="2"/>
      <c r="C4" s="3"/>
      <c r="D4" s="3"/>
      <c r="E4" s="2"/>
    </row>
    <row r="5" spans="1:6">
      <c r="A5" s="58" t="s">
        <v>23</v>
      </c>
      <c r="B5" s="59" t="s">
        <v>14</v>
      </c>
      <c r="C5" s="175" t="s">
        <v>0</v>
      </c>
      <c r="D5" s="175" t="s">
        <v>1</v>
      </c>
      <c r="E5" s="175" t="s">
        <v>60</v>
      </c>
      <c r="F5" s="160" t="s">
        <v>2</v>
      </c>
    </row>
    <row r="6" spans="1:6" ht="21" customHeight="1">
      <c r="A6" s="57">
        <v>8</v>
      </c>
      <c r="B6" s="60" t="s">
        <v>134</v>
      </c>
      <c r="C6" s="147"/>
      <c r="D6" s="147"/>
      <c r="E6" s="147"/>
      <c r="F6" s="143"/>
    </row>
    <row r="7" spans="1:6" ht="82.8">
      <c r="A7" s="37">
        <v>8.01</v>
      </c>
      <c r="B7" s="4" t="s">
        <v>120</v>
      </c>
      <c r="C7" s="93"/>
      <c r="D7" s="93"/>
      <c r="E7" s="66"/>
      <c r="F7" s="95"/>
    </row>
    <row r="8" spans="1:6" ht="21" customHeight="1">
      <c r="A8" s="37" t="s">
        <v>112</v>
      </c>
      <c r="B8" s="92" t="s">
        <v>119</v>
      </c>
      <c r="C8" s="93" t="s">
        <v>87</v>
      </c>
      <c r="D8" s="93">
        <v>1</v>
      </c>
      <c r="E8" s="66"/>
      <c r="F8" s="95">
        <f t="shared" ref="F8:F28" si="0">E8*D8</f>
        <v>0</v>
      </c>
    </row>
    <row r="9" spans="1:6">
      <c r="A9" s="37" t="s">
        <v>113</v>
      </c>
      <c r="B9" s="4" t="s">
        <v>123</v>
      </c>
      <c r="C9" s="93" t="s">
        <v>87</v>
      </c>
      <c r="D9" s="93">
        <v>1</v>
      </c>
      <c r="E9" s="66"/>
      <c r="F9" s="95">
        <f t="shared" si="0"/>
        <v>0</v>
      </c>
    </row>
    <row r="10" spans="1:6" ht="82.8">
      <c r="A10" s="94">
        <f>A7+0.01</f>
        <v>8.02</v>
      </c>
      <c r="B10" s="4" t="s">
        <v>121</v>
      </c>
      <c r="C10" s="93"/>
      <c r="D10" s="93"/>
      <c r="E10" s="66"/>
      <c r="F10" s="95"/>
    </row>
    <row r="11" spans="1:6" ht="21" customHeight="1">
      <c r="A11" s="37" t="s">
        <v>114</v>
      </c>
      <c r="B11" s="4" t="s">
        <v>122</v>
      </c>
      <c r="C11" s="93" t="s">
        <v>87</v>
      </c>
      <c r="D11" s="93">
        <v>1</v>
      </c>
      <c r="E11" s="66"/>
      <c r="F11" s="95"/>
    </row>
    <row r="12" spans="1:6" ht="110.4">
      <c r="A12" s="94">
        <f>A10+0.01</f>
        <v>8.0299999999999994</v>
      </c>
      <c r="B12" s="92" t="s">
        <v>124</v>
      </c>
      <c r="C12" s="93"/>
      <c r="D12" s="93"/>
      <c r="E12" s="66"/>
      <c r="F12" s="95"/>
    </row>
    <row r="13" spans="1:6" ht="21" customHeight="1">
      <c r="A13" s="94" t="s">
        <v>115</v>
      </c>
      <c r="B13" s="92" t="s">
        <v>62</v>
      </c>
      <c r="C13" s="93" t="s">
        <v>24</v>
      </c>
      <c r="D13" s="93">
        <v>1</v>
      </c>
      <c r="E13" s="66"/>
      <c r="F13" s="95">
        <f t="shared" si="0"/>
        <v>0</v>
      </c>
    </row>
    <row r="14" spans="1:6" ht="21" customHeight="1">
      <c r="A14" s="94" t="s">
        <v>116</v>
      </c>
      <c r="B14" s="92" t="s">
        <v>63</v>
      </c>
      <c r="C14" s="93" t="s">
        <v>24</v>
      </c>
      <c r="D14" s="93">
        <v>1</v>
      </c>
      <c r="E14" s="66"/>
      <c r="F14" s="95">
        <f t="shared" si="0"/>
        <v>0</v>
      </c>
    </row>
    <row r="15" spans="1:6" ht="21" customHeight="1">
      <c r="A15" s="94" t="s">
        <v>117</v>
      </c>
      <c r="B15" s="92" t="s">
        <v>64</v>
      </c>
      <c r="C15" s="93" t="s">
        <v>87</v>
      </c>
      <c r="D15" s="93">
        <v>2</v>
      </c>
      <c r="E15" s="66"/>
      <c r="F15" s="95">
        <f t="shared" si="0"/>
        <v>0</v>
      </c>
    </row>
    <row r="16" spans="1:6" ht="41.4">
      <c r="A16" s="94" t="s">
        <v>127</v>
      </c>
      <c r="B16" s="92" t="s">
        <v>125</v>
      </c>
      <c r="C16" s="93" t="s">
        <v>87</v>
      </c>
      <c r="D16" s="93">
        <v>4</v>
      </c>
      <c r="E16" s="66"/>
      <c r="F16" s="95">
        <f t="shared" si="0"/>
        <v>0</v>
      </c>
    </row>
    <row r="17" spans="1:6" ht="55.2">
      <c r="A17" s="94">
        <v>8.0500000000000007</v>
      </c>
      <c r="B17" s="130" t="s">
        <v>143</v>
      </c>
      <c r="C17" s="93"/>
      <c r="D17" s="93"/>
      <c r="E17" s="66"/>
      <c r="F17" s="95"/>
    </row>
    <row r="18" spans="1:6">
      <c r="A18" s="94" t="s">
        <v>128</v>
      </c>
      <c r="B18" s="92" t="s">
        <v>144</v>
      </c>
      <c r="C18" s="93" t="s">
        <v>87</v>
      </c>
      <c r="D18" s="93">
        <v>118</v>
      </c>
      <c r="E18" s="66"/>
      <c r="F18" s="95"/>
    </row>
    <row r="19" spans="1:6">
      <c r="A19" s="94" t="s">
        <v>129</v>
      </c>
      <c r="B19" s="92" t="s">
        <v>145</v>
      </c>
      <c r="C19" s="93" t="s">
        <v>87</v>
      </c>
      <c r="D19" s="93">
        <v>50</v>
      </c>
      <c r="E19" s="66"/>
      <c r="F19" s="95"/>
    </row>
    <row r="20" spans="1:6">
      <c r="A20" s="94" t="s">
        <v>130</v>
      </c>
      <c r="B20" s="92" t="s">
        <v>146</v>
      </c>
      <c r="C20" s="93" t="s">
        <v>87</v>
      </c>
      <c r="D20" s="93">
        <v>1</v>
      </c>
      <c r="E20" s="66"/>
      <c r="F20" s="95"/>
    </row>
    <row r="21" spans="1:6">
      <c r="A21" s="94" t="s">
        <v>131</v>
      </c>
      <c r="B21" s="92" t="s">
        <v>147</v>
      </c>
      <c r="C21" s="93" t="s">
        <v>87</v>
      </c>
      <c r="D21" s="93">
        <v>1</v>
      </c>
      <c r="E21" s="66"/>
      <c r="F21" s="95"/>
    </row>
    <row r="22" spans="1:6">
      <c r="A22" s="94" t="s">
        <v>132</v>
      </c>
      <c r="B22" s="92" t="s">
        <v>148</v>
      </c>
      <c r="C22" s="93" t="s">
        <v>87</v>
      </c>
      <c r="D22" s="93">
        <v>4</v>
      </c>
      <c r="E22" s="66"/>
      <c r="F22" s="95"/>
    </row>
    <row r="23" spans="1:6">
      <c r="A23" s="94">
        <v>8.06</v>
      </c>
      <c r="B23" s="130" t="s">
        <v>118</v>
      </c>
      <c r="C23" s="93"/>
      <c r="D23" s="93"/>
      <c r="E23" s="66"/>
      <c r="F23" s="95"/>
    </row>
    <row r="24" spans="1:6" ht="69">
      <c r="A24" s="94" t="s">
        <v>137</v>
      </c>
      <c r="B24" s="92" t="s">
        <v>126</v>
      </c>
      <c r="C24" s="93" t="s">
        <v>24</v>
      </c>
      <c r="D24" s="93">
        <v>424</v>
      </c>
      <c r="E24" s="66"/>
      <c r="F24" s="95">
        <f t="shared" si="0"/>
        <v>0</v>
      </c>
    </row>
    <row r="25" spans="1:6" ht="55.2">
      <c r="A25" s="94" t="s">
        <v>138</v>
      </c>
      <c r="B25" s="131" t="s">
        <v>151</v>
      </c>
      <c r="C25" s="93" t="s">
        <v>87</v>
      </c>
      <c r="D25" s="93">
        <v>1</v>
      </c>
      <c r="E25" s="66"/>
      <c r="F25" s="95">
        <f t="shared" si="0"/>
        <v>0</v>
      </c>
    </row>
    <row r="26" spans="1:6" ht="69">
      <c r="A26" s="94" t="s">
        <v>139</v>
      </c>
      <c r="B26" s="92" t="s">
        <v>171</v>
      </c>
      <c r="C26" s="93" t="s">
        <v>87</v>
      </c>
      <c r="D26" s="93">
        <v>1</v>
      </c>
      <c r="E26" s="66"/>
      <c r="F26" s="95">
        <f t="shared" si="0"/>
        <v>0</v>
      </c>
    </row>
    <row r="27" spans="1:6" ht="138">
      <c r="A27" s="94" t="s">
        <v>140</v>
      </c>
      <c r="B27" s="92" t="s">
        <v>150</v>
      </c>
      <c r="C27" s="93" t="s">
        <v>87</v>
      </c>
      <c r="D27" s="93">
        <v>1</v>
      </c>
      <c r="E27" s="66"/>
      <c r="F27" s="95">
        <f t="shared" si="0"/>
        <v>0</v>
      </c>
    </row>
    <row r="28" spans="1:6" ht="82.8">
      <c r="A28" s="94" t="s">
        <v>141</v>
      </c>
      <c r="B28" s="92" t="s">
        <v>149</v>
      </c>
      <c r="C28" s="93" t="s">
        <v>87</v>
      </c>
      <c r="D28" s="93">
        <v>3</v>
      </c>
      <c r="E28" s="66"/>
      <c r="F28" s="95">
        <f t="shared" si="0"/>
        <v>0</v>
      </c>
    </row>
    <row r="29" spans="1:6" ht="97.2" thickBot="1">
      <c r="A29" s="94" t="s">
        <v>142</v>
      </c>
      <c r="B29" s="127" t="s">
        <v>152</v>
      </c>
      <c r="C29" s="93" t="s">
        <v>87</v>
      </c>
      <c r="D29" s="93">
        <v>1</v>
      </c>
      <c r="E29" s="128"/>
      <c r="F29" s="97">
        <f>D29*E29</f>
        <v>0</v>
      </c>
    </row>
    <row r="30" spans="1:6" ht="20.399999999999999" customHeight="1" thickBot="1">
      <c r="A30" s="144" t="s">
        <v>133</v>
      </c>
      <c r="B30" s="145"/>
      <c r="C30" s="145"/>
      <c r="D30" s="145"/>
      <c r="E30" s="112"/>
      <c r="F30" s="126">
        <f>SUM(F7:F29)</f>
        <v>0</v>
      </c>
    </row>
    <row r="31" spans="1:6" ht="16.8" customHeight="1" thickBot="1">
      <c r="A31" s="24"/>
      <c r="B31" s="24"/>
      <c r="C31" s="24"/>
      <c r="D31" s="67"/>
      <c r="E31" s="22" t="s">
        <v>79</v>
      </c>
      <c r="F31" s="100" t="e">
        <f>#REF!+F8+F24</f>
        <v>#REF!</v>
      </c>
    </row>
    <row r="32" spans="1:6" ht="16.8" customHeight="1" thickBot="1">
      <c r="A32" s="24"/>
      <c r="B32" s="24"/>
      <c r="C32" s="24"/>
      <c r="D32" s="67"/>
      <c r="E32" s="22" t="s">
        <v>80</v>
      </c>
      <c r="F32" s="100" t="e">
        <f>#REF!+F14+F28</f>
        <v>#REF!</v>
      </c>
    </row>
    <row r="33" spans="1:6" ht="16.8" customHeight="1" thickBot="1">
      <c r="A33" s="24"/>
      <c r="B33" s="24"/>
      <c r="C33" s="24"/>
      <c r="D33" s="67"/>
      <c r="E33" s="22" t="s">
        <v>81</v>
      </c>
      <c r="F33" s="100" t="e">
        <f>#REF!+F8+F15+F29</f>
        <v>#REF!</v>
      </c>
    </row>
    <row r="34" spans="1:6">
      <c r="A34" s="24"/>
      <c r="B34" s="24"/>
      <c r="C34" s="24"/>
      <c r="D34" s="67"/>
      <c r="E34" s="22"/>
    </row>
    <row r="35" spans="1:6">
      <c r="A35" s="24"/>
      <c r="B35" s="24"/>
      <c r="C35" s="24"/>
      <c r="D35" s="67"/>
      <c r="E35" s="22"/>
    </row>
    <row r="36" spans="1:6">
      <c r="A36" s="22"/>
      <c r="B36" s="22"/>
      <c r="C36" s="22"/>
      <c r="D36" s="22"/>
      <c r="E36" s="22"/>
    </row>
    <row r="37" spans="1:6">
      <c r="A37" s="25"/>
      <c r="B37" s="25"/>
      <c r="C37" s="25"/>
      <c r="D37" s="25"/>
      <c r="E37" s="21"/>
    </row>
    <row r="38" spans="1:6">
      <c r="A38" s="22"/>
      <c r="B38" s="22"/>
      <c r="C38" s="22"/>
      <c r="D38" s="22"/>
      <c r="E38" s="22"/>
    </row>
    <row r="39" spans="1:6">
      <c r="A39" s="22"/>
      <c r="B39" s="22"/>
      <c r="C39" s="22"/>
      <c r="D39" s="22"/>
      <c r="E39" s="22"/>
    </row>
    <row r="40" spans="1:6">
      <c r="A40" s="22"/>
      <c r="B40" s="22"/>
      <c r="C40" s="22"/>
      <c r="D40" s="22"/>
      <c r="E40" s="22"/>
    </row>
    <row r="41" spans="1:6">
      <c r="A41" s="22"/>
      <c r="B41" s="22"/>
      <c r="C41" s="22"/>
      <c r="D41" s="22"/>
      <c r="E41" s="22"/>
    </row>
    <row r="42" spans="1:6">
      <c r="A42" s="24"/>
      <c r="B42" s="24"/>
      <c r="C42" s="24"/>
      <c r="D42" s="67"/>
      <c r="E42" s="22"/>
    </row>
    <row r="43" spans="1:6">
      <c r="A43" s="24"/>
      <c r="B43" s="24"/>
      <c r="C43" s="24"/>
      <c r="D43" s="67"/>
      <c r="E43" s="22"/>
    </row>
    <row r="44" spans="1:6">
      <c r="A44" s="24"/>
      <c r="B44" s="24"/>
      <c r="C44" s="24"/>
      <c r="D44" s="67"/>
      <c r="E44" s="22"/>
    </row>
    <row r="45" spans="1:6">
      <c r="A45" s="24"/>
      <c r="B45" s="24"/>
      <c r="C45" s="24"/>
      <c r="D45" s="67"/>
      <c r="E45" s="22"/>
    </row>
    <row r="46" spans="1:6">
      <c r="A46" s="24"/>
      <c r="B46" s="24"/>
      <c r="C46" s="24"/>
      <c r="D46" s="67"/>
      <c r="E46" s="22"/>
    </row>
    <row r="47" spans="1:6">
      <c r="A47" s="24"/>
      <c r="B47" s="24"/>
      <c r="C47" s="24"/>
      <c r="D47" s="67"/>
      <c r="E47" s="22"/>
    </row>
    <row r="48" spans="1:6">
      <c r="A48" s="24"/>
      <c r="B48" s="24"/>
      <c r="C48" s="24"/>
      <c r="D48" s="67"/>
      <c r="E48" s="22"/>
    </row>
    <row r="49" spans="1:5">
      <c r="A49" s="24"/>
      <c r="B49" s="24"/>
      <c r="C49" s="24"/>
      <c r="D49" s="67"/>
      <c r="E49" s="22"/>
    </row>
    <row r="50" spans="1:5">
      <c r="A50" s="24"/>
      <c r="B50" s="24"/>
      <c r="C50" s="24"/>
      <c r="D50" s="67"/>
      <c r="E50" s="22"/>
    </row>
    <row r="51" spans="1:5">
      <c r="A51" s="24"/>
      <c r="B51" s="24"/>
      <c r="C51" s="24"/>
      <c r="D51" s="67"/>
      <c r="E51" s="22"/>
    </row>
    <row r="52" spans="1:5">
      <c r="A52" s="24"/>
      <c r="B52" s="24"/>
      <c r="C52" s="24"/>
      <c r="D52" s="67"/>
      <c r="E52" s="22"/>
    </row>
    <row r="53" spans="1:5">
      <c r="A53" s="24"/>
      <c r="B53" s="24"/>
      <c r="C53" s="24"/>
      <c r="D53" s="67"/>
      <c r="E53" s="22"/>
    </row>
    <row r="54" spans="1:5">
      <c r="A54" s="24"/>
      <c r="B54" s="24"/>
      <c r="C54" s="24"/>
      <c r="D54" s="67"/>
      <c r="E54" s="22"/>
    </row>
    <row r="55" spans="1:5">
      <c r="A55" s="24"/>
      <c r="B55" s="24"/>
      <c r="C55" s="24"/>
      <c r="D55" s="67"/>
      <c r="E55" s="22"/>
    </row>
    <row r="56" spans="1:5">
      <c r="A56" s="24"/>
      <c r="B56" s="24"/>
      <c r="C56" s="24"/>
      <c r="D56" s="67"/>
      <c r="E56" s="22"/>
    </row>
    <row r="57" spans="1:5">
      <c r="A57" s="24"/>
      <c r="B57" s="24"/>
      <c r="C57" s="24"/>
      <c r="D57" s="67"/>
      <c r="E57" s="22"/>
    </row>
    <row r="58" spans="1:5">
      <c r="A58" s="24"/>
      <c r="B58" s="24"/>
      <c r="C58" s="24"/>
      <c r="D58" s="67"/>
      <c r="E58" s="22"/>
    </row>
    <row r="59" spans="1:5">
      <c r="A59" s="24"/>
      <c r="B59" s="24"/>
      <c r="C59" s="24"/>
      <c r="D59" s="67"/>
      <c r="E59" s="22"/>
    </row>
    <row r="60" spans="1:5">
      <c r="A60" s="24"/>
      <c r="B60" s="24"/>
      <c r="C60" s="24"/>
      <c r="D60" s="67"/>
      <c r="E60" s="22"/>
    </row>
    <row r="61" spans="1:5">
      <c r="A61" s="24"/>
      <c r="B61" s="24"/>
      <c r="C61" s="24"/>
      <c r="D61" s="67"/>
      <c r="E61" s="22"/>
    </row>
    <row r="62" spans="1:5">
      <c r="A62" s="24"/>
      <c r="B62" s="24"/>
      <c r="C62" s="24"/>
      <c r="D62" s="67"/>
      <c r="E62" s="22"/>
    </row>
    <row r="63" spans="1:5">
      <c r="A63" s="24"/>
      <c r="B63" s="24"/>
      <c r="C63" s="24"/>
      <c r="D63" s="67"/>
      <c r="E63" s="22"/>
    </row>
    <row r="64" spans="1:5">
      <c r="A64" s="24"/>
      <c r="B64" s="24"/>
      <c r="C64" s="24"/>
      <c r="D64" s="67"/>
      <c r="E64" s="22"/>
    </row>
    <row r="65" spans="1:5">
      <c r="A65" s="24"/>
      <c r="B65" s="24"/>
      <c r="C65" s="24"/>
      <c r="D65" s="67"/>
      <c r="E65" s="22"/>
    </row>
    <row r="66" spans="1:5">
      <c r="A66" s="24"/>
      <c r="B66" s="24"/>
      <c r="C66" s="24"/>
      <c r="D66" s="67"/>
    </row>
    <row r="67" spans="1:5">
      <c r="A67" s="24"/>
      <c r="B67" s="24"/>
      <c r="C67" s="24"/>
      <c r="D67" s="67"/>
    </row>
  </sheetData>
  <mergeCells count="5">
    <mergeCell ref="C5:C6"/>
    <mergeCell ref="D5:D6"/>
    <mergeCell ref="E5:E6"/>
    <mergeCell ref="F5:F6"/>
    <mergeCell ref="A30:D30"/>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zoomScaleNormal="100" workbookViewId="0">
      <selection activeCell="K16" sqref="K16"/>
    </sheetView>
  </sheetViews>
  <sheetFormatPr defaultRowHeight="14.4"/>
  <cols>
    <col min="1" max="1" width="6.21875" customWidth="1"/>
    <col min="2" max="2" width="25" customWidth="1"/>
    <col min="3" max="3" width="6" bestFit="1" customWidth="1"/>
    <col min="4" max="4" width="5.77734375" customWidth="1"/>
    <col min="5" max="5" width="11.5546875" customWidth="1"/>
  </cols>
  <sheetData>
    <row r="1" spans="1:6">
      <c r="A1" s="1" t="s">
        <v>8</v>
      </c>
    </row>
    <row r="2" spans="1:6">
      <c r="A2" s="1" t="s">
        <v>9</v>
      </c>
    </row>
    <row r="3" spans="1:6">
      <c r="A3" s="1" t="s">
        <v>10</v>
      </c>
      <c r="B3" s="2"/>
      <c r="C3" s="3"/>
      <c r="D3" s="3"/>
      <c r="E3" s="2"/>
    </row>
    <row r="4" spans="1:6" s="11" customFormat="1">
      <c r="A4" s="1" t="s">
        <v>7</v>
      </c>
      <c r="B4" s="2"/>
      <c r="C4" s="3"/>
      <c r="D4" s="3"/>
      <c r="E4" s="2"/>
    </row>
    <row r="5" spans="1:6" s="11" customFormat="1" ht="15" thickBot="1">
      <c r="A5" s="1"/>
      <c r="B5" s="2"/>
      <c r="C5" s="3"/>
      <c r="D5" s="3"/>
      <c r="E5" s="2"/>
    </row>
    <row r="6" spans="1:6" ht="15" customHeight="1">
      <c r="A6" s="148" t="s">
        <v>6</v>
      </c>
      <c r="B6" s="149"/>
      <c r="C6" s="152" t="s">
        <v>43</v>
      </c>
      <c r="D6" s="153"/>
      <c r="E6" s="154"/>
      <c r="F6" s="68"/>
    </row>
    <row r="7" spans="1:6" ht="15" customHeight="1">
      <c r="A7" s="150"/>
      <c r="B7" s="151"/>
      <c r="C7" s="155"/>
      <c r="D7" s="156"/>
      <c r="E7" s="157"/>
      <c r="F7" s="69"/>
    </row>
    <row r="8" spans="1:6">
      <c r="A8" s="56" t="s">
        <v>23</v>
      </c>
      <c r="B8" s="55" t="s">
        <v>14</v>
      </c>
      <c r="C8" s="146" t="s">
        <v>0</v>
      </c>
      <c r="D8" s="146" t="s">
        <v>1</v>
      </c>
      <c r="E8" s="146" t="s">
        <v>60</v>
      </c>
      <c r="F8" s="143" t="s">
        <v>2</v>
      </c>
    </row>
    <row r="9" spans="1:6">
      <c r="A9" s="57">
        <v>1</v>
      </c>
      <c r="B9" s="63" t="s">
        <v>35</v>
      </c>
      <c r="C9" s="147"/>
      <c r="D9" s="147"/>
      <c r="E9" s="147"/>
      <c r="F9" s="143"/>
    </row>
    <row r="10" spans="1:6">
      <c r="A10" s="38">
        <f>A9+0.01</f>
        <v>1.01</v>
      </c>
      <c r="B10" s="4" t="s">
        <v>52</v>
      </c>
      <c r="C10" s="5" t="s">
        <v>3</v>
      </c>
      <c r="D10" s="6">
        <v>1</v>
      </c>
      <c r="E10" s="7">
        <v>0</v>
      </c>
      <c r="F10" s="70">
        <f>D10*E10</f>
        <v>0</v>
      </c>
    </row>
    <row r="11" spans="1:6" s="15" customFormat="1" ht="41.4">
      <c r="A11" s="38">
        <f t="shared" ref="A11:A16" si="0">A10+0.01</f>
        <v>1.02</v>
      </c>
      <c r="B11" s="4" t="s">
        <v>166</v>
      </c>
      <c r="C11" s="5" t="s">
        <v>3</v>
      </c>
      <c r="D11" s="6">
        <v>1</v>
      </c>
      <c r="E11" s="7"/>
      <c r="F11" s="70"/>
    </row>
    <row r="12" spans="1:6" s="15" customFormat="1">
      <c r="A12" s="38">
        <f t="shared" si="0"/>
        <v>1.03</v>
      </c>
      <c r="B12" s="4" t="s">
        <v>167</v>
      </c>
      <c r="C12" s="5" t="s">
        <v>168</v>
      </c>
      <c r="D12" s="6">
        <v>6</v>
      </c>
      <c r="E12" s="7"/>
      <c r="F12" s="70"/>
    </row>
    <row r="13" spans="1:6" s="15" customFormat="1" ht="27.6">
      <c r="A13" s="38">
        <f t="shared" si="0"/>
        <v>1.04</v>
      </c>
      <c r="B13" s="4" t="s">
        <v>169</v>
      </c>
      <c r="C13" s="5" t="s">
        <v>3</v>
      </c>
      <c r="D13" s="6">
        <v>1</v>
      </c>
      <c r="E13" s="7"/>
      <c r="F13" s="70"/>
    </row>
    <row r="14" spans="1:6" ht="41.4">
      <c r="A14" s="38">
        <f t="shared" si="0"/>
        <v>1.05</v>
      </c>
      <c r="B14" s="4" t="s">
        <v>105</v>
      </c>
      <c r="C14" s="5" t="s">
        <v>3</v>
      </c>
      <c r="D14" s="6">
        <v>1</v>
      </c>
      <c r="E14" s="7">
        <v>0</v>
      </c>
      <c r="F14" s="70">
        <f t="shared" ref="F14:F16" si="1">D14*E14</f>
        <v>0</v>
      </c>
    </row>
    <row r="15" spans="1:6" ht="69">
      <c r="A15" s="38">
        <f t="shared" si="0"/>
        <v>1.06</v>
      </c>
      <c r="B15" s="8" t="s">
        <v>4</v>
      </c>
      <c r="C15" s="9" t="s">
        <v>3</v>
      </c>
      <c r="D15" s="10">
        <v>1</v>
      </c>
      <c r="E15" s="7">
        <v>0</v>
      </c>
      <c r="F15" s="70">
        <f t="shared" si="1"/>
        <v>0</v>
      </c>
    </row>
    <row r="16" spans="1:6" ht="15" thickBot="1">
      <c r="A16" s="38">
        <f t="shared" si="0"/>
        <v>1.07</v>
      </c>
      <c r="B16" s="14" t="s">
        <v>5</v>
      </c>
      <c r="C16" s="84" t="s">
        <v>3</v>
      </c>
      <c r="D16" s="42">
        <v>1</v>
      </c>
      <c r="E16" s="85">
        <v>0</v>
      </c>
      <c r="F16" s="70">
        <f t="shared" si="1"/>
        <v>0</v>
      </c>
    </row>
    <row r="17" spans="1:6" ht="15" thickBot="1">
      <c r="A17" s="144" t="s">
        <v>26</v>
      </c>
      <c r="B17" s="145"/>
      <c r="C17" s="145"/>
      <c r="D17" s="145"/>
      <c r="E17" s="123"/>
      <c r="F17" s="111">
        <f>SUM(F10:F16)</f>
        <v>0</v>
      </c>
    </row>
  </sheetData>
  <mergeCells count="7">
    <mergeCell ref="F8:F9"/>
    <mergeCell ref="A17:D17"/>
    <mergeCell ref="C8:C9"/>
    <mergeCell ref="A6:B7"/>
    <mergeCell ref="C6:E7"/>
    <mergeCell ref="D8:D9"/>
    <mergeCell ref="E8:E9"/>
  </mergeCells>
  <pageMargins left="0.7" right="0.7" top="0.75" bottom="0.75" header="0.3" footer="0.3"/>
  <pageSetup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topLeftCell="A5" zoomScaleNormal="100" workbookViewId="0">
      <selection activeCell="C20" sqref="C20"/>
    </sheetView>
  </sheetViews>
  <sheetFormatPr defaultRowHeight="14.4"/>
  <cols>
    <col min="1" max="1" width="8.88671875" style="137"/>
    <col min="2" max="2" width="29.44140625" customWidth="1"/>
    <col min="3" max="3" width="5.21875" bestFit="1" customWidth="1"/>
    <col min="5" max="5" width="12.77734375" customWidth="1"/>
    <col min="6" max="6" width="14.109375" customWidth="1"/>
  </cols>
  <sheetData>
    <row r="1" spans="1:6">
      <c r="A1" s="136" t="s">
        <v>8</v>
      </c>
    </row>
    <row r="2" spans="1:6">
      <c r="A2" s="139" t="s">
        <v>30</v>
      </c>
    </row>
    <row r="3" spans="1:6">
      <c r="A3" s="139" t="s">
        <v>7</v>
      </c>
    </row>
    <row r="4" spans="1:6" ht="15" thickBot="1"/>
    <row r="5" spans="1:6">
      <c r="A5" s="161" t="s">
        <v>46</v>
      </c>
      <c r="B5" s="154"/>
      <c r="C5" s="152" t="s">
        <v>43</v>
      </c>
      <c r="D5" s="153"/>
      <c r="E5" s="154"/>
      <c r="F5" s="160"/>
    </row>
    <row r="6" spans="1:6" ht="14.4" customHeight="1">
      <c r="A6" s="162"/>
      <c r="B6" s="157"/>
      <c r="C6" s="155"/>
      <c r="D6" s="156"/>
      <c r="E6" s="157"/>
      <c r="F6" s="143"/>
    </row>
    <row r="7" spans="1:6" ht="18.600000000000001" customHeight="1">
      <c r="A7" s="71" t="s">
        <v>23</v>
      </c>
      <c r="B7" s="129" t="s">
        <v>14</v>
      </c>
      <c r="C7" s="163" t="s">
        <v>0</v>
      </c>
      <c r="D7" s="163" t="s">
        <v>1</v>
      </c>
      <c r="E7" s="163" t="s">
        <v>60</v>
      </c>
      <c r="F7" s="165" t="s">
        <v>2</v>
      </c>
    </row>
    <row r="8" spans="1:6" ht="22.95" customHeight="1">
      <c r="A8" s="72">
        <v>2</v>
      </c>
      <c r="B8" s="129" t="s">
        <v>36</v>
      </c>
      <c r="C8" s="164"/>
      <c r="D8" s="164"/>
      <c r="E8" s="164"/>
      <c r="F8" s="166"/>
    </row>
    <row r="9" spans="1:6" ht="41.4">
      <c r="A9" s="38">
        <f>A8+0.01</f>
        <v>2.0099999999999998</v>
      </c>
      <c r="B9" s="65" t="s">
        <v>104</v>
      </c>
      <c r="C9" s="5"/>
      <c r="D9" s="6"/>
      <c r="E9" s="7"/>
      <c r="F9" s="70"/>
    </row>
    <row r="10" spans="1:6" ht="15.6">
      <c r="A10" s="38" t="s">
        <v>153</v>
      </c>
      <c r="B10" s="4" t="s">
        <v>37</v>
      </c>
      <c r="C10" s="48" t="s">
        <v>33</v>
      </c>
      <c r="D10" s="6">
        <v>858.76</v>
      </c>
      <c r="E10" s="7">
        <v>0</v>
      </c>
      <c r="F10" s="70">
        <f>D10*E10</f>
        <v>0</v>
      </c>
    </row>
    <row r="11" spans="1:6" ht="15.6">
      <c r="A11" s="38" t="s">
        <v>154</v>
      </c>
      <c r="B11" s="16" t="s">
        <v>38</v>
      </c>
      <c r="C11" s="48" t="s">
        <v>33</v>
      </c>
      <c r="D11" s="113">
        <v>3630.22</v>
      </c>
      <c r="E11" s="7">
        <v>0</v>
      </c>
      <c r="F11" s="70">
        <f t="shared" ref="F11:F15" si="0">D11*E11</f>
        <v>0</v>
      </c>
    </row>
    <row r="12" spans="1:6" ht="15.6">
      <c r="A12" s="38" t="s">
        <v>155</v>
      </c>
      <c r="B12" s="16" t="s">
        <v>39</v>
      </c>
      <c r="C12" s="48" t="s">
        <v>33</v>
      </c>
      <c r="D12" s="113">
        <v>4686.21</v>
      </c>
      <c r="E12" s="7">
        <v>0</v>
      </c>
      <c r="F12" s="70">
        <f t="shared" si="0"/>
        <v>0</v>
      </c>
    </row>
    <row r="13" spans="1:6" ht="15.6">
      <c r="A13" s="38" t="s">
        <v>156</v>
      </c>
      <c r="B13" s="16" t="s">
        <v>40</v>
      </c>
      <c r="C13" s="48" t="s">
        <v>33</v>
      </c>
      <c r="D13" s="114">
        <v>1193.98</v>
      </c>
      <c r="E13" s="7">
        <v>0</v>
      </c>
      <c r="F13" s="70">
        <f t="shared" si="0"/>
        <v>0</v>
      </c>
    </row>
    <row r="14" spans="1:6" ht="15.6">
      <c r="A14" s="38" t="s">
        <v>157</v>
      </c>
      <c r="B14" s="17" t="s">
        <v>41</v>
      </c>
      <c r="C14" s="48" t="s">
        <v>33</v>
      </c>
      <c r="D14" s="6">
        <v>1555.35</v>
      </c>
      <c r="E14" s="7">
        <v>0</v>
      </c>
      <c r="F14" s="70">
        <f t="shared" si="0"/>
        <v>0</v>
      </c>
    </row>
    <row r="15" spans="1:6" ht="15.6">
      <c r="A15" s="38" t="s">
        <v>158</v>
      </c>
      <c r="B15" s="16" t="s">
        <v>42</v>
      </c>
      <c r="C15" s="48" t="s">
        <v>33</v>
      </c>
      <c r="D15" s="6">
        <v>570.32000000000005</v>
      </c>
      <c r="E15" s="7">
        <v>0</v>
      </c>
      <c r="F15" s="70">
        <f t="shared" si="0"/>
        <v>0</v>
      </c>
    </row>
    <row r="16" spans="1:6" s="15" customFormat="1" ht="41.4">
      <c r="A16" s="132">
        <v>2.02</v>
      </c>
      <c r="B16" s="65" t="s">
        <v>162</v>
      </c>
      <c r="C16" s="48"/>
      <c r="D16" s="6"/>
      <c r="E16" s="7"/>
      <c r="F16" s="70"/>
    </row>
    <row r="17" spans="1:6" s="15" customFormat="1">
      <c r="A17" s="132" t="s">
        <v>159</v>
      </c>
      <c r="B17" s="65" t="s">
        <v>62</v>
      </c>
      <c r="C17" s="48" t="s">
        <v>3</v>
      </c>
      <c r="D17" s="6">
        <v>1</v>
      </c>
      <c r="E17" s="7">
        <v>0</v>
      </c>
      <c r="F17" s="70">
        <f t="shared" ref="F17:F23" si="1">D17*E17</f>
        <v>0</v>
      </c>
    </row>
    <row r="18" spans="1:6" s="15" customFormat="1">
      <c r="A18" s="132" t="s">
        <v>160</v>
      </c>
      <c r="B18" s="65" t="s">
        <v>63</v>
      </c>
      <c r="C18" s="48" t="s">
        <v>3</v>
      </c>
      <c r="D18" s="6">
        <v>1</v>
      </c>
      <c r="E18" s="7">
        <v>0</v>
      </c>
      <c r="F18" s="70">
        <f t="shared" si="1"/>
        <v>0</v>
      </c>
    </row>
    <row r="19" spans="1:6" s="15" customFormat="1">
      <c r="A19" s="132" t="s">
        <v>161</v>
      </c>
      <c r="B19" s="65" t="s">
        <v>64</v>
      </c>
      <c r="C19" s="48" t="s">
        <v>3</v>
      </c>
      <c r="D19" s="6">
        <v>1</v>
      </c>
      <c r="E19" s="7">
        <v>0</v>
      </c>
      <c r="F19" s="70">
        <f t="shared" si="1"/>
        <v>0</v>
      </c>
    </row>
    <row r="20" spans="1:6" s="15" customFormat="1" ht="55.8">
      <c r="A20" s="138">
        <v>2.0299999999999998</v>
      </c>
      <c r="B20" s="183" t="s">
        <v>170</v>
      </c>
      <c r="C20" s="48"/>
      <c r="D20" s="6"/>
      <c r="E20" s="7"/>
      <c r="F20" s="70"/>
    </row>
    <row r="21" spans="1:6" s="15" customFormat="1">
      <c r="A21" s="132" t="s">
        <v>163</v>
      </c>
      <c r="B21" s="65" t="s">
        <v>62</v>
      </c>
      <c r="C21" s="48" t="s">
        <v>3</v>
      </c>
      <c r="D21" s="6">
        <v>1</v>
      </c>
      <c r="E21" s="7">
        <v>0</v>
      </c>
      <c r="F21" s="70">
        <f t="shared" si="1"/>
        <v>0</v>
      </c>
    </row>
    <row r="22" spans="1:6" s="15" customFormat="1">
      <c r="A22" s="132" t="s">
        <v>164</v>
      </c>
      <c r="B22" s="65" t="s">
        <v>63</v>
      </c>
      <c r="C22" s="48" t="s">
        <v>3</v>
      </c>
      <c r="D22" s="6">
        <v>1</v>
      </c>
      <c r="E22" s="7">
        <v>0</v>
      </c>
      <c r="F22" s="70">
        <f t="shared" si="1"/>
        <v>0</v>
      </c>
    </row>
    <row r="23" spans="1:6" s="15" customFormat="1" ht="15" thickBot="1">
      <c r="A23" s="132" t="s">
        <v>165</v>
      </c>
      <c r="B23" s="65" t="s">
        <v>64</v>
      </c>
      <c r="C23" s="48" t="s">
        <v>3</v>
      </c>
      <c r="D23" s="133">
        <v>1</v>
      </c>
      <c r="E23" s="134">
        <v>0</v>
      </c>
      <c r="F23" s="135">
        <f t="shared" si="1"/>
        <v>0</v>
      </c>
    </row>
    <row r="24" spans="1:6" ht="15" thickBot="1">
      <c r="A24" s="158" t="s">
        <v>25</v>
      </c>
      <c r="B24" s="159"/>
      <c r="C24" s="159"/>
      <c r="D24" s="159"/>
      <c r="E24" s="109"/>
      <c r="F24" s="110">
        <f>SUM(F10:F23)</f>
        <v>0</v>
      </c>
    </row>
    <row r="26" spans="1:6">
      <c r="E26" s="18"/>
    </row>
  </sheetData>
  <mergeCells count="8">
    <mergeCell ref="A24:D24"/>
    <mergeCell ref="F5:F6"/>
    <mergeCell ref="C5:E6"/>
    <mergeCell ref="A5:B6"/>
    <mergeCell ref="C7:C8"/>
    <mergeCell ref="D7:D8"/>
    <mergeCell ref="E7:E8"/>
    <mergeCell ref="F7:F8"/>
  </mergeCells>
  <pageMargins left="0.23622047244094491" right="0.23622047244094491"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workbookViewId="0">
      <selection activeCell="D25" sqref="D25"/>
    </sheetView>
  </sheetViews>
  <sheetFormatPr defaultRowHeight="14.4"/>
  <cols>
    <col min="1" max="1" width="4.77734375" customWidth="1"/>
    <col min="2" max="2" width="28.21875" customWidth="1"/>
    <col min="3" max="3" width="4.21875" bestFit="1" customWidth="1"/>
    <col min="4" max="4" width="12.44140625" customWidth="1"/>
    <col min="5" max="5" width="10.109375" customWidth="1"/>
    <col min="6" max="6" width="18.109375" customWidth="1"/>
  </cols>
  <sheetData>
    <row r="1" spans="1:6">
      <c r="A1" s="39" t="s">
        <v>8</v>
      </c>
      <c r="B1" s="40"/>
      <c r="C1" s="40"/>
      <c r="D1" s="40"/>
      <c r="E1" s="40"/>
    </row>
    <row r="2" spans="1:6">
      <c r="A2" s="41" t="s">
        <v>30</v>
      </c>
      <c r="B2" s="22"/>
      <c r="C2" s="22"/>
      <c r="D2" s="22"/>
      <c r="E2" s="22"/>
    </row>
    <row r="3" spans="1:6" ht="15" thickBot="1">
      <c r="A3" s="41" t="s">
        <v>7</v>
      </c>
      <c r="B3" s="20"/>
      <c r="C3" s="19"/>
      <c r="D3" s="19"/>
      <c r="E3" s="20"/>
    </row>
    <row r="4" spans="1:6">
      <c r="A4" s="148" t="s">
        <v>47</v>
      </c>
      <c r="B4" s="149"/>
      <c r="C4" s="152" t="s">
        <v>43</v>
      </c>
      <c r="D4" s="153"/>
      <c r="E4" s="154"/>
      <c r="F4" s="68"/>
    </row>
    <row r="5" spans="1:6" ht="14.4" customHeight="1">
      <c r="A5" s="150"/>
      <c r="B5" s="151"/>
      <c r="C5" s="155"/>
      <c r="D5" s="156"/>
      <c r="E5" s="157"/>
      <c r="F5" s="69"/>
    </row>
    <row r="6" spans="1:6">
      <c r="A6" s="56" t="s">
        <v>23</v>
      </c>
      <c r="B6" s="55" t="s">
        <v>14</v>
      </c>
      <c r="C6" s="146" t="s">
        <v>0</v>
      </c>
      <c r="D6" s="146" t="s">
        <v>1</v>
      </c>
      <c r="E6" s="146" t="s">
        <v>60</v>
      </c>
      <c r="F6" s="143" t="s">
        <v>2</v>
      </c>
    </row>
    <row r="7" spans="1:6" ht="22.5" customHeight="1">
      <c r="A7" s="57">
        <v>3</v>
      </c>
      <c r="B7" s="55" t="s">
        <v>32</v>
      </c>
      <c r="C7" s="147"/>
      <c r="D7" s="147"/>
      <c r="E7" s="147"/>
      <c r="F7" s="143"/>
    </row>
    <row r="8" spans="1:6" ht="41.4">
      <c r="A8" s="37">
        <f>A7+0.01</f>
        <v>3.01</v>
      </c>
      <c r="B8" s="124" t="s">
        <v>102</v>
      </c>
      <c r="C8" s="48" t="s">
        <v>33</v>
      </c>
      <c r="D8" s="6">
        <v>50</v>
      </c>
      <c r="E8" s="26">
        <v>0</v>
      </c>
      <c r="F8" s="70">
        <f>D8*E8</f>
        <v>0</v>
      </c>
    </row>
    <row r="9" spans="1:6" ht="42" thickBot="1">
      <c r="A9" s="78">
        <f>A8+0.01</f>
        <v>3.0199999999999996</v>
      </c>
      <c r="B9" s="125" t="s">
        <v>103</v>
      </c>
      <c r="C9" s="108" t="s">
        <v>33</v>
      </c>
      <c r="D9" s="42">
        <v>50</v>
      </c>
      <c r="E9" s="73">
        <v>0</v>
      </c>
      <c r="F9" s="70">
        <f>D9*E9</f>
        <v>0</v>
      </c>
    </row>
    <row r="10" spans="1:6" ht="15" thickBot="1">
      <c r="A10" s="167" t="s">
        <v>27</v>
      </c>
      <c r="B10" s="168"/>
      <c r="C10" s="168"/>
      <c r="D10" s="168"/>
      <c r="E10" s="112"/>
      <c r="F10" s="111">
        <f>SUM(F8:F9)</f>
        <v>0</v>
      </c>
    </row>
  </sheetData>
  <mergeCells count="7">
    <mergeCell ref="F6:F7"/>
    <mergeCell ref="A10:D10"/>
    <mergeCell ref="A4:B5"/>
    <mergeCell ref="C4:E5"/>
    <mergeCell ref="C6:C7"/>
    <mergeCell ref="D6:D7"/>
    <mergeCell ref="E6:E7"/>
  </mergeCells>
  <pageMargins left="0.7" right="0.7" top="0.75" bottom="0.75" header="0.3" footer="0.3"/>
  <pageSetup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opLeftCell="A22" zoomScaleNormal="100" workbookViewId="0">
      <selection activeCell="K29" sqref="K29"/>
    </sheetView>
  </sheetViews>
  <sheetFormatPr defaultRowHeight="14.4"/>
  <cols>
    <col min="1" max="1" width="7.33203125" customWidth="1"/>
    <col min="2" max="2" width="22.77734375" customWidth="1"/>
    <col min="3" max="3" width="8" customWidth="1"/>
    <col min="4" max="4" width="10.33203125" customWidth="1"/>
    <col min="5" max="5" width="12.77734375" style="115" customWidth="1"/>
    <col min="6" max="6" width="20.21875" style="115" customWidth="1"/>
    <col min="7" max="7" width="10.21875" bestFit="1" customWidth="1"/>
  </cols>
  <sheetData>
    <row r="1" spans="1:6">
      <c r="A1" s="1" t="s">
        <v>8</v>
      </c>
      <c r="B1" s="15"/>
      <c r="C1" s="15"/>
      <c r="D1" s="15"/>
    </row>
    <row r="2" spans="1:6">
      <c r="A2" s="1" t="s">
        <v>30</v>
      </c>
      <c r="B2" s="15"/>
      <c r="C2" s="15"/>
      <c r="D2" s="15"/>
    </row>
    <row r="3" spans="1:6">
      <c r="A3" s="1" t="s">
        <v>7</v>
      </c>
      <c r="B3" s="2"/>
      <c r="C3" s="3"/>
      <c r="D3" s="3"/>
      <c r="E3" s="118"/>
    </row>
    <row r="4" spans="1:6">
      <c r="A4" s="1"/>
      <c r="B4" s="2"/>
      <c r="C4" s="3"/>
      <c r="D4" s="3"/>
      <c r="E4" s="118"/>
    </row>
    <row r="5" spans="1:6" ht="17.55" customHeight="1">
      <c r="A5" s="56" t="s">
        <v>23</v>
      </c>
      <c r="B5" s="55" t="s">
        <v>14</v>
      </c>
      <c r="C5" s="146" t="s">
        <v>0</v>
      </c>
      <c r="D5" s="146" t="s">
        <v>1</v>
      </c>
      <c r="E5" s="172" t="s">
        <v>60</v>
      </c>
      <c r="F5" s="169" t="s">
        <v>2</v>
      </c>
    </row>
    <row r="6" spans="1:6" ht="20.25" customHeight="1" thickBot="1">
      <c r="A6" s="103">
        <v>4</v>
      </c>
      <c r="B6" s="64" t="s">
        <v>19</v>
      </c>
      <c r="C6" s="171"/>
      <c r="D6" s="171"/>
      <c r="E6" s="173"/>
      <c r="F6" s="170"/>
    </row>
    <row r="7" spans="1:6" s="99" customFormat="1" ht="55.2">
      <c r="A7" s="104">
        <v>4.01</v>
      </c>
      <c r="B7" s="105" t="s">
        <v>82</v>
      </c>
      <c r="C7" s="106"/>
      <c r="D7" s="106"/>
      <c r="E7" s="119"/>
      <c r="F7" s="116"/>
    </row>
    <row r="8" spans="1:6" s="99" customFormat="1" ht="20.25" customHeight="1">
      <c r="A8" s="94" t="s">
        <v>76</v>
      </c>
      <c r="B8" s="92" t="s">
        <v>62</v>
      </c>
      <c r="C8" s="93" t="s">
        <v>3</v>
      </c>
      <c r="D8" s="93">
        <v>1</v>
      </c>
      <c r="E8" s="66"/>
      <c r="F8" s="117">
        <f>D8*E8</f>
        <v>0</v>
      </c>
    </row>
    <row r="9" spans="1:6" s="99" customFormat="1" ht="20.25" customHeight="1">
      <c r="A9" s="94" t="s">
        <v>77</v>
      </c>
      <c r="B9" s="92" t="s">
        <v>63</v>
      </c>
      <c r="C9" s="93" t="s">
        <v>3</v>
      </c>
      <c r="D9" s="93">
        <v>1</v>
      </c>
      <c r="E9" s="66"/>
      <c r="F9" s="117">
        <f t="shared" ref="F9:F34" si="0">D9*E9</f>
        <v>0</v>
      </c>
    </row>
    <row r="10" spans="1:6" s="99" customFormat="1" ht="20.25" customHeight="1">
      <c r="A10" s="94" t="s">
        <v>78</v>
      </c>
      <c r="B10" s="92" t="s">
        <v>64</v>
      </c>
      <c r="C10" s="93" t="s">
        <v>3</v>
      </c>
      <c r="D10" s="93">
        <v>1</v>
      </c>
      <c r="E10" s="66"/>
      <c r="F10" s="117">
        <f t="shared" si="0"/>
        <v>0</v>
      </c>
    </row>
    <row r="11" spans="1:6" s="99" customFormat="1" ht="55.2">
      <c r="A11" s="94">
        <v>4.0199999999999996</v>
      </c>
      <c r="B11" s="92" t="s">
        <v>83</v>
      </c>
      <c r="C11" s="93"/>
      <c r="D11" s="93"/>
      <c r="E11" s="66"/>
      <c r="F11" s="117"/>
    </row>
    <row r="12" spans="1:6" s="99" customFormat="1" ht="20.25" customHeight="1">
      <c r="A12" s="94" t="s">
        <v>84</v>
      </c>
      <c r="B12" s="92" t="s">
        <v>62</v>
      </c>
      <c r="C12" s="93" t="s">
        <v>87</v>
      </c>
      <c r="D12" s="93">
        <v>189</v>
      </c>
      <c r="E12" s="66"/>
      <c r="F12" s="117">
        <f t="shared" si="0"/>
        <v>0</v>
      </c>
    </row>
    <row r="13" spans="1:6" s="99" customFormat="1" ht="20.25" customHeight="1">
      <c r="A13" s="94" t="s">
        <v>85</v>
      </c>
      <c r="B13" s="92" t="s">
        <v>63</v>
      </c>
      <c r="C13" s="93" t="s">
        <v>87</v>
      </c>
      <c r="D13" s="93">
        <v>130</v>
      </c>
      <c r="E13" s="66"/>
      <c r="F13" s="117">
        <f t="shared" si="0"/>
        <v>0</v>
      </c>
    </row>
    <row r="14" spans="1:6" s="99" customFormat="1" ht="20.25" customHeight="1">
      <c r="A14" s="94" t="s">
        <v>86</v>
      </c>
      <c r="B14" s="92" t="s">
        <v>64</v>
      </c>
      <c r="C14" s="93" t="s">
        <v>87</v>
      </c>
      <c r="D14" s="93">
        <v>210</v>
      </c>
      <c r="E14" s="66"/>
      <c r="F14" s="117">
        <f t="shared" si="0"/>
        <v>0</v>
      </c>
    </row>
    <row r="15" spans="1:6" s="99" customFormat="1">
      <c r="A15" s="94">
        <v>4.03</v>
      </c>
      <c r="B15" s="92" t="s">
        <v>107</v>
      </c>
      <c r="C15" s="93"/>
      <c r="D15" s="93"/>
      <c r="E15" s="66"/>
      <c r="F15" s="117"/>
    </row>
    <row r="16" spans="1:6" s="99" customFormat="1" ht="20.25" customHeight="1">
      <c r="A16" s="94" t="s">
        <v>88</v>
      </c>
      <c r="B16" s="92" t="s">
        <v>62</v>
      </c>
      <c r="C16" s="93" t="s">
        <v>87</v>
      </c>
      <c r="D16" s="93">
        <v>15</v>
      </c>
      <c r="E16" s="66"/>
      <c r="F16" s="117">
        <f t="shared" si="0"/>
        <v>0</v>
      </c>
    </row>
    <row r="17" spans="1:6" s="99" customFormat="1" ht="20.25" customHeight="1">
      <c r="A17" s="94" t="s">
        <v>89</v>
      </c>
      <c r="B17" s="92" t="s">
        <v>63</v>
      </c>
      <c r="C17" s="93" t="s">
        <v>87</v>
      </c>
      <c r="D17" s="93">
        <v>15</v>
      </c>
      <c r="E17" s="66"/>
      <c r="F17" s="117">
        <f t="shared" si="0"/>
        <v>0</v>
      </c>
    </row>
    <row r="18" spans="1:6" s="99" customFormat="1" ht="20.25" customHeight="1">
      <c r="A18" s="94" t="s">
        <v>90</v>
      </c>
      <c r="B18" s="92" t="s">
        <v>64</v>
      </c>
      <c r="C18" s="93" t="s">
        <v>87</v>
      </c>
      <c r="D18" s="93">
        <v>25</v>
      </c>
      <c r="E18" s="66"/>
      <c r="F18" s="117">
        <f t="shared" si="0"/>
        <v>0</v>
      </c>
    </row>
    <row r="19" spans="1:6" s="15" customFormat="1" ht="21.6" customHeight="1">
      <c r="A19" s="30"/>
      <c r="B19" s="45" t="s">
        <v>34</v>
      </c>
      <c r="C19" s="44"/>
      <c r="D19" s="44"/>
      <c r="E19" s="26"/>
      <c r="F19" s="117">
        <f t="shared" si="0"/>
        <v>0</v>
      </c>
    </row>
    <row r="20" spans="1:6" s="15" customFormat="1" ht="55.2">
      <c r="A20" s="30">
        <v>4.04</v>
      </c>
      <c r="B20" s="184" t="s">
        <v>135</v>
      </c>
      <c r="C20" s="29"/>
      <c r="D20" s="101"/>
      <c r="E20" s="26"/>
      <c r="F20" s="117"/>
    </row>
    <row r="21" spans="1:6" s="15" customFormat="1">
      <c r="A21" s="30" t="s">
        <v>95</v>
      </c>
      <c r="B21" s="43" t="s">
        <v>91</v>
      </c>
      <c r="C21" s="93" t="s">
        <v>87</v>
      </c>
      <c r="D21" s="102">
        <v>2</v>
      </c>
      <c r="E21" s="73"/>
      <c r="F21" s="117">
        <f t="shared" si="0"/>
        <v>0</v>
      </c>
    </row>
    <row r="22" spans="1:6" s="15" customFormat="1">
      <c r="A22" s="30" t="s">
        <v>96</v>
      </c>
      <c r="B22" s="43" t="s">
        <v>92</v>
      </c>
      <c r="C22" s="93" t="s">
        <v>87</v>
      </c>
      <c r="D22" s="102">
        <v>2</v>
      </c>
      <c r="E22" s="73"/>
      <c r="F22" s="117">
        <f t="shared" si="0"/>
        <v>0</v>
      </c>
    </row>
    <row r="23" spans="1:6" s="15" customFormat="1" ht="55.2">
      <c r="A23" s="30">
        <v>4.05</v>
      </c>
      <c r="B23" s="43" t="s">
        <v>94</v>
      </c>
      <c r="C23" s="29"/>
      <c r="D23" s="102"/>
      <c r="E23" s="73"/>
      <c r="F23" s="117"/>
    </row>
    <row r="24" spans="1:6" s="15" customFormat="1">
      <c r="A24" s="30" t="s">
        <v>97</v>
      </c>
      <c r="B24" s="43" t="s">
        <v>91</v>
      </c>
      <c r="C24" s="93" t="s">
        <v>87</v>
      </c>
      <c r="D24" s="102">
        <v>1</v>
      </c>
      <c r="E24" s="73"/>
      <c r="F24" s="117">
        <f t="shared" si="0"/>
        <v>0</v>
      </c>
    </row>
    <row r="25" spans="1:6" s="15" customFormat="1">
      <c r="A25" s="30" t="s">
        <v>98</v>
      </c>
      <c r="B25" s="43" t="s">
        <v>92</v>
      </c>
      <c r="C25" s="93" t="s">
        <v>87</v>
      </c>
      <c r="D25" s="102">
        <v>0</v>
      </c>
      <c r="E25" s="73"/>
      <c r="F25" s="117">
        <f t="shared" si="0"/>
        <v>0</v>
      </c>
    </row>
    <row r="26" spans="1:6" s="15" customFormat="1" ht="55.2">
      <c r="A26" s="30">
        <v>4.0599999999999996</v>
      </c>
      <c r="B26" s="185" t="s">
        <v>136</v>
      </c>
      <c r="C26" s="93" t="s">
        <v>87</v>
      </c>
      <c r="D26" s="102">
        <v>2</v>
      </c>
      <c r="E26" s="73"/>
      <c r="F26" s="117">
        <f t="shared" si="0"/>
        <v>0</v>
      </c>
    </row>
    <row r="27" spans="1:6" s="15" customFormat="1">
      <c r="A27" s="30" t="s">
        <v>99</v>
      </c>
      <c r="B27" s="43" t="s">
        <v>91</v>
      </c>
      <c r="C27" s="93" t="s">
        <v>87</v>
      </c>
      <c r="D27" s="102">
        <v>1</v>
      </c>
      <c r="E27" s="73"/>
      <c r="F27" s="117">
        <f t="shared" si="0"/>
        <v>0</v>
      </c>
    </row>
    <row r="28" spans="1:6" s="15" customFormat="1">
      <c r="A28" s="30" t="s">
        <v>100</v>
      </c>
      <c r="B28" s="43" t="s">
        <v>92</v>
      </c>
      <c r="C28" s="93" t="s">
        <v>87</v>
      </c>
      <c r="D28" s="102">
        <v>1</v>
      </c>
      <c r="E28" s="73"/>
      <c r="F28" s="117">
        <f t="shared" si="0"/>
        <v>0</v>
      </c>
    </row>
    <row r="29" spans="1:6" s="15" customFormat="1" ht="41.4">
      <c r="A29" s="30">
        <v>4.07</v>
      </c>
      <c r="B29" s="43" t="s">
        <v>93</v>
      </c>
      <c r="C29" s="29"/>
      <c r="D29" s="102"/>
      <c r="E29" s="73"/>
      <c r="F29" s="117"/>
    </row>
    <row r="30" spans="1:6" s="15" customFormat="1">
      <c r="A30" s="30" t="s">
        <v>108</v>
      </c>
      <c r="B30" s="43" t="s">
        <v>91</v>
      </c>
      <c r="C30" s="93" t="s">
        <v>87</v>
      </c>
      <c r="D30" s="102">
        <v>1</v>
      </c>
      <c r="E30" s="73"/>
      <c r="F30" s="117">
        <f t="shared" si="0"/>
        <v>0</v>
      </c>
    </row>
    <row r="31" spans="1:6" s="15" customFormat="1">
      <c r="A31" s="30" t="s">
        <v>109</v>
      </c>
      <c r="B31" s="43" t="s">
        <v>92</v>
      </c>
      <c r="C31" s="93" t="s">
        <v>87</v>
      </c>
      <c r="D31" s="102">
        <v>1</v>
      </c>
      <c r="E31" s="73"/>
      <c r="F31" s="117">
        <f t="shared" si="0"/>
        <v>0</v>
      </c>
    </row>
    <row r="32" spans="1:6" s="15" customFormat="1" ht="41.4">
      <c r="A32" s="30">
        <v>4.08</v>
      </c>
      <c r="B32" s="43" t="s">
        <v>101</v>
      </c>
      <c r="C32" s="102"/>
      <c r="D32" s="102"/>
      <c r="E32" s="73"/>
      <c r="F32" s="117"/>
    </row>
    <row r="33" spans="1:6" s="15" customFormat="1">
      <c r="A33" s="30" t="s">
        <v>110</v>
      </c>
      <c r="B33" s="43" t="s">
        <v>62</v>
      </c>
      <c r="C33" s="54" t="s">
        <v>87</v>
      </c>
      <c r="D33" s="102">
        <v>1</v>
      </c>
      <c r="E33" s="73"/>
      <c r="F33" s="117">
        <f t="shared" si="0"/>
        <v>0</v>
      </c>
    </row>
    <row r="34" spans="1:6" s="15" customFormat="1" ht="15" thickBot="1">
      <c r="A34" s="121" t="s">
        <v>111</v>
      </c>
      <c r="B34" s="43" t="s">
        <v>63</v>
      </c>
      <c r="C34" s="107" t="s">
        <v>87</v>
      </c>
      <c r="D34" s="102">
        <v>1</v>
      </c>
      <c r="E34" s="73"/>
      <c r="F34" s="117">
        <f t="shared" si="0"/>
        <v>0</v>
      </c>
    </row>
    <row r="35" spans="1:6" s="15" customFormat="1" ht="22.2" customHeight="1" thickBot="1">
      <c r="A35" s="144" t="s">
        <v>49</v>
      </c>
      <c r="B35" s="145"/>
      <c r="C35" s="145"/>
      <c r="D35" s="145"/>
      <c r="E35" s="122"/>
      <c r="F35" s="120">
        <f>SUM(F7:F34)</f>
        <v>0</v>
      </c>
    </row>
  </sheetData>
  <mergeCells count="5">
    <mergeCell ref="A35:D35"/>
    <mergeCell ref="F5:F6"/>
    <mergeCell ref="C5:C6"/>
    <mergeCell ref="D5:D6"/>
    <mergeCell ref="E5:E6"/>
  </mergeCells>
  <pageMargins left="0.7" right="0.7" top="0.75" bottom="0.75" header="0.3" footer="0.3"/>
  <pageSetup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topLeftCell="A6" workbookViewId="0">
      <selection activeCell="I13" sqref="I13"/>
    </sheetView>
  </sheetViews>
  <sheetFormatPr defaultRowHeight="14.4"/>
  <cols>
    <col min="1" max="1" width="8.6640625" style="15" customWidth="1"/>
    <col min="2" max="2" width="28.77734375" style="15" customWidth="1"/>
    <col min="3" max="3" width="4.21875" style="15" bestFit="1" customWidth="1"/>
    <col min="4" max="4" width="7" style="15" bestFit="1" customWidth="1"/>
    <col min="5" max="5" width="13.109375" style="15" customWidth="1"/>
    <col min="6" max="6" width="20.6640625" style="15" customWidth="1"/>
    <col min="7" max="16384" width="8.88671875" style="15"/>
  </cols>
  <sheetData>
    <row r="1" spans="1:6">
      <c r="A1" s="1" t="s">
        <v>8</v>
      </c>
    </row>
    <row r="2" spans="1:6">
      <c r="A2" s="1" t="s">
        <v>30</v>
      </c>
    </row>
    <row r="3" spans="1:6">
      <c r="A3" s="1" t="s">
        <v>7</v>
      </c>
      <c r="B3" s="2"/>
      <c r="C3" s="3"/>
      <c r="D3" s="3"/>
      <c r="E3" s="2"/>
    </row>
    <row r="4" spans="1:6" ht="15" thickBot="1">
      <c r="A4" s="1"/>
      <c r="B4" s="2"/>
      <c r="C4" s="3"/>
      <c r="D4" s="3"/>
      <c r="E4" s="2"/>
    </row>
    <row r="5" spans="1:6">
      <c r="A5" s="58" t="s">
        <v>23</v>
      </c>
      <c r="B5" s="59" t="s">
        <v>14</v>
      </c>
      <c r="C5" s="175" t="s">
        <v>0</v>
      </c>
      <c r="D5" s="175" t="s">
        <v>1</v>
      </c>
      <c r="E5" s="175" t="s">
        <v>60</v>
      </c>
      <c r="F5" s="160" t="s">
        <v>2</v>
      </c>
    </row>
    <row r="6" spans="1:6" ht="21" customHeight="1">
      <c r="A6" s="57">
        <v>5</v>
      </c>
      <c r="B6" s="60" t="s">
        <v>75</v>
      </c>
      <c r="C6" s="147"/>
      <c r="D6" s="147"/>
      <c r="E6" s="147"/>
      <c r="F6" s="143"/>
    </row>
    <row r="7" spans="1:6" ht="27.6">
      <c r="A7" s="37">
        <f>A6+0.01</f>
        <v>5.01</v>
      </c>
      <c r="B7" s="92" t="s">
        <v>57</v>
      </c>
      <c r="C7" s="93"/>
      <c r="D7" s="93"/>
      <c r="E7" s="93"/>
      <c r="F7" s="95"/>
    </row>
    <row r="8" spans="1:6" ht="21" customHeight="1">
      <c r="A8" s="37" t="s">
        <v>67</v>
      </c>
      <c r="B8" s="92" t="s">
        <v>62</v>
      </c>
      <c r="C8" s="93" t="s">
        <v>24</v>
      </c>
      <c r="D8" s="93">
        <v>50</v>
      </c>
      <c r="E8" s="66"/>
      <c r="F8" s="95">
        <f t="shared" ref="F8:F21" si="0">E8*D8</f>
        <v>0</v>
      </c>
    </row>
    <row r="9" spans="1:6" ht="21" customHeight="1">
      <c r="A9" s="37" t="s">
        <v>68</v>
      </c>
      <c r="B9" s="92" t="s">
        <v>63</v>
      </c>
      <c r="C9" s="93" t="s">
        <v>24</v>
      </c>
      <c r="D9" s="93">
        <v>60</v>
      </c>
      <c r="E9" s="66"/>
      <c r="F9" s="95">
        <f t="shared" si="0"/>
        <v>0</v>
      </c>
    </row>
    <row r="10" spans="1:6" ht="21" customHeight="1">
      <c r="A10" s="37" t="s">
        <v>69</v>
      </c>
      <c r="B10" s="92" t="s">
        <v>64</v>
      </c>
      <c r="C10" s="93" t="s">
        <v>24</v>
      </c>
      <c r="D10" s="93">
        <v>80</v>
      </c>
      <c r="E10" s="66"/>
      <c r="F10" s="95">
        <f t="shared" si="0"/>
        <v>0</v>
      </c>
    </row>
    <row r="11" spans="1:6" ht="21" customHeight="1">
      <c r="A11" s="37">
        <f>A7+0.01</f>
        <v>5.0199999999999996</v>
      </c>
      <c r="B11" s="92" t="s">
        <v>58</v>
      </c>
      <c r="C11" s="93"/>
      <c r="D11" s="93"/>
      <c r="E11" s="66"/>
      <c r="F11" s="95"/>
    </row>
    <row r="12" spans="1:6" ht="21" customHeight="1">
      <c r="A12" s="37" t="s">
        <v>61</v>
      </c>
      <c r="B12" s="92" t="s">
        <v>62</v>
      </c>
      <c r="C12" s="93" t="s">
        <v>59</v>
      </c>
      <c r="D12" s="93">
        <v>60</v>
      </c>
      <c r="E12" s="66"/>
      <c r="F12" s="95">
        <f t="shared" si="0"/>
        <v>0</v>
      </c>
    </row>
    <row r="13" spans="1:6" ht="21" customHeight="1">
      <c r="A13" s="37" t="s">
        <v>65</v>
      </c>
      <c r="B13" s="92" t="s">
        <v>63</v>
      </c>
      <c r="C13" s="93" t="s">
        <v>59</v>
      </c>
      <c r="D13" s="93">
        <v>60</v>
      </c>
      <c r="E13" s="66"/>
      <c r="F13" s="95">
        <f t="shared" si="0"/>
        <v>0</v>
      </c>
    </row>
    <row r="14" spans="1:6" ht="21" customHeight="1">
      <c r="A14" s="37" t="s">
        <v>66</v>
      </c>
      <c r="B14" s="92" t="s">
        <v>64</v>
      </c>
      <c r="C14" s="93" t="s">
        <v>59</v>
      </c>
      <c r="D14" s="93">
        <v>130</v>
      </c>
      <c r="E14" s="66"/>
      <c r="F14" s="95">
        <f t="shared" si="0"/>
        <v>0</v>
      </c>
    </row>
    <row r="15" spans="1:6" ht="21" customHeight="1">
      <c r="A15" s="94">
        <v>5.03</v>
      </c>
      <c r="B15" s="92" t="s">
        <v>73</v>
      </c>
      <c r="C15" s="93"/>
      <c r="D15" s="93"/>
      <c r="E15" s="66"/>
      <c r="F15" s="95"/>
    </row>
    <row r="16" spans="1:6" ht="21" customHeight="1">
      <c r="A16" s="94" t="s">
        <v>70</v>
      </c>
      <c r="B16" s="92" t="s">
        <v>62</v>
      </c>
      <c r="C16" s="93" t="s">
        <v>24</v>
      </c>
      <c r="D16" s="93">
        <v>25</v>
      </c>
      <c r="E16" s="66"/>
      <c r="F16" s="95">
        <f t="shared" si="0"/>
        <v>0</v>
      </c>
    </row>
    <row r="17" spans="1:6" ht="21" customHeight="1">
      <c r="A17" s="94" t="s">
        <v>71</v>
      </c>
      <c r="B17" s="92" t="s">
        <v>63</v>
      </c>
      <c r="C17" s="93" t="s">
        <v>24</v>
      </c>
      <c r="D17" s="93">
        <v>25</v>
      </c>
      <c r="E17" s="66"/>
      <c r="F17" s="95">
        <f t="shared" si="0"/>
        <v>0</v>
      </c>
    </row>
    <row r="18" spans="1:6" ht="21" customHeight="1">
      <c r="A18" s="94" t="s">
        <v>72</v>
      </c>
      <c r="B18" s="92" t="s">
        <v>64</v>
      </c>
      <c r="C18" s="93" t="s">
        <v>24</v>
      </c>
      <c r="D18" s="93">
        <v>25</v>
      </c>
      <c r="E18" s="66"/>
      <c r="F18" s="95">
        <f t="shared" si="0"/>
        <v>0</v>
      </c>
    </row>
    <row r="19" spans="1:6" ht="27.6">
      <c r="A19" s="94">
        <v>5.03</v>
      </c>
      <c r="B19" s="92" t="s">
        <v>106</v>
      </c>
      <c r="C19" s="93"/>
      <c r="D19" s="93"/>
      <c r="E19" s="66"/>
      <c r="F19" s="95"/>
    </row>
    <row r="20" spans="1:6" ht="21" customHeight="1">
      <c r="A20" s="94" t="s">
        <v>70</v>
      </c>
      <c r="B20" s="92" t="s">
        <v>62</v>
      </c>
      <c r="C20" s="93" t="s">
        <v>24</v>
      </c>
      <c r="D20" s="93">
        <v>25</v>
      </c>
      <c r="E20" s="66"/>
      <c r="F20" s="95">
        <f t="shared" si="0"/>
        <v>0</v>
      </c>
    </row>
    <row r="21" spans="1:6" ht="21" customHeight="1">
      <c r="A21" s="94" t="s">
        <v>71</v>
      </c>
      <c r="B21" s="92" t="s">
        <v>63</v>
      </c>
      <c r="C21" s="93" t="s">
        <v>24</v>
      </c>
      <c r="D21" s="93">
        <v>25</v>
      </c>
      <c r="E21" s="66"/>
      <c r="F21" s="95">
        <f t="shared" si="0"/>
        <v>0</v>
      </c>
    </row>
    <row r="22" spans="1:6" ht="21" customHeight="1" thickBot="1">
      <c r="A22" s="94" t="s">
        <v>72</v>
      </c>
      <c r="B22" s="92" t="s">
        <v>64</v>
      </c>
      <c r="C22" s="93" t="s">
        <v>24</v>
      </c>
      <c r="D22" s="93">
        <v>25</v>
      </c>
      <c r="E22" s="98"/>
      <c r="F22" s="97">
        <f>D22*E22</f>
        <v>0</v>
      </c>
    </row>
    <row r="23" spans="1:6" ht="20.399999999999999" customHeight="1" thickBot="1">
      <c r="A23" s="174" t="s">
        <v>74</v>
      </c>
      <c r="B23" s="174"/>
      <c r="C23" s="174"/>
      <c r="D23" s="174"/>
      <c r="E23" s="79"/>
      <c r="F23" s="96">
        <f>SUM(F7:F22)</f>
        <v>0</v>
      </c>
    </row>
    <row r="24" spans="1:6" ht="16.8" customHeight="1" thickBot="1">
      <c r="A24" s="24"/>
      <c r="B24" s="24"/>
      <c r="C24" s="24"/>
      <c r="D24" s="67"/>
      <c r="E24" s="22" t="s">
        <v>79</v>
      </c>
      <c r="F24" s="100">
        <f>F8+F12+F20</f>
        <v>0</v>
      </c>
    </row>
    <row r="25" spans="1:6" ht="16.8" customHeight="1" thickBot="1">
      <c r="A25" s="24"/>
      <c r="B25" s="24"/>
      <c r="C25" s="24"/>
      <c r="D25" s="67"/>
      <c r="E25" s="22" t="s">
        <v>80</v>
      </c>
      <c r="F25" s="100">
        <f>F9+F13+F21</f>
        <v>0</v>
      </c>
    </row>
    <row r="26" spans="1:6" ht="16.8" customHeight="1" thickBot="1">
      <c r="A26" s="24"/>
      <c r="B26" s="24"/>
      <c r="C26" s="24"/>
      <c r="D26" s="67"/>
      <c r="E26" s="22" t="s">
        <v>81</v>
      </c>
      <c r="F26" s="100">
        <f>F10+F14+F22</f>
        <v>0</v>
      </c>
    </row>
    <row r="27" spans="1:6">
      <c r="A27" s="24"/>
      <c r="B27" s="24"/>
      <c r="C27" s="24"/>
      <c r="D27" s="67"/>
      <c r="E27" s="22"/>
    </row>
    <row r="28" spans="1:6">
      <c r="A28" s="24"/>
      <c r="B28" s="24"/>
      <c r="C28" s="24"/>
      <c r="D28" s="67"/>
      <c r="E28" s="22"/>
    </row>
    <row r="29" spans="1:6">
      <c r="A29" s="22"/>
      <c r="B29" s="22"/>
      <c r="C29" s="22"/>
      <c r="D29" s="22"/>
      <c r="E29" s="22"/>
    </row>
    <row r="30" spans="1:6">
      <c r="A30" s="25"/>
      <c r="B30" s="25"/>
      <c r="C30" s="25"/>
      <c r="D30" s="25"/>
      <c r="E30" s="21"/>
    </row>
    <row r="31" spans="1:6">
      <c r="A31" s="22"/>
      <c r="B31" s="22"/>
      <c r="C31" s="22"/>
      <c r="D31" s="22"/>
      <c r="E31" s="22"/>
    </row>
    <row r="32" spans="1:6">
      <c r="A32" s="22"/>
      <c r="B32" s="22"/>
      <c r="C32" s="22"/>
      <c r="D32" s="22"/>
      <c r="E32" s="22"/>
    </row>
    <row r="33" spans="1:5">
      <c r="A33" s="22"/>
      <c r="B33" s="22"/>
      <c r="C33" s="22"/>
      <c r="D33" s="22"/>
      <c r="E33" s="22"/>
    </row>
    <row r="34" spans="1:5">
      <c r="A34" s="22"/>
      <c r="B34" s="22"/>
      <c r="C34" s="22"/>
      <c r="D34" s="22"/>
      <c r="E34" s="22"/>
    </row>
    <row r="35" spans="1:5">
      <c r="A35" s="24"/>
      <c r="B35" s="24"/>
      <c r="C35" s="24"/>
      <c r="D35" s="67"/>
      <c r="E35" s="22"/>
    </row>
    <row r="36" spans="1:5">
      <c r="A36" s="24"/>
      <c r="B36" s="24"/>
      <c r="C36" s="24"/>
      <c r="D36" s="67"/>
      <c r="E36" s="22"/>
    </row>
    <row r="37" spans="1:5">
      <c r="A37" s="24"/>
      <c r="B37" s="24"/>
      <c r="C37" s="24"/>
      <c r="D37" s="67"/>
      <c r="E37" s="22"/>
    </row>
    <row r="38" spans="1:5">
      <c r="A38" s="24"/>
      <c r="B38" s="24"/>
      <c r="C38" s="24"/>
      <c r="D38" s="67"/>
      <c r="E38" s="22"/>
    </row>
    <row r="39" spans="1:5">
      <c r="A39" s="24"/>
      <c r="B39" s="24"/>
      <c r="C39" s="24"/>
      <c r="D39" s="67"/>
      <c r="E39" s="22"/>
    </row>
    <row r="40" spans="1:5">
      <c r="A40" s="24"/>
      <c r="B40" s="24"/>
      <c r="C40" s="24"/>
      <c r="D40" s="67"/>
      <c r="E40" s="22"/>
    </row>
    <row r="41" spans="1:5">
      <c r="A41" s="24"/>
      <c r="B41" s="24"/>
      <c r="C41" s="24"/>
      <c r="D41" s="67"/>
      <c r="E41" s="22"/>
    </row>
    <row r="42" spans="1:5">
      <c r="A42" s="24"/>
      <c r="B42" s="24"/>
      <c r="C42" s="24"/>
      <c r="D42" s="67"/>
      <c r="E42" s="22"/>
    </row>
    <row r="43" spans="1:5">
      <c r="A43" s="24"/>
      <c r="B43" s="24"/>
      <c r="C43" s="24"/>
      <c r="D43" s="67"/>
      <c r="E43" s="22"/>
    </row>
    <row r="44" spans="1:5">
      <c r="A44" s="24"/>
      <c r="B44" s="24"/>
      <c r="C44" s="24"/>
      <c r="D44" s="67"/>
      <c r="E44" s="22"/>
    </row>
    <row r="45" spans="1:5">
      <c r="A45" s="24"/>
      <c r="B45" s="24"/>
      <c r="C45" s="24"/>
      <c r="D45" s="67"/>
      <c r="E45" s="22"/>
    </row>
    <row r="46" spans="1:5">
      <c r="A46" s="24"/>
      <c r="B46" s="24"/>
      <c r="C46" s="24"/>
      <c r="D46" s="67"/>
      <c r="E46" s="22"/>
    </row>
    <row r="47" spans="1:5">
      <c r="A47" s="24"/>
      <c r="B47" s="24"/>
      <c r="C47" s="24"/>
      <c r="D47" s="67"/>
      <c r="E47" s="22"/>
    </row>
    <row r="48" spans="1:5">
      <c r="A48" s="24"/>
      <c r="B48" s="24"/>
      <c r="C48" s="24"/>
      <c r="D48" s="67"/>
      <c r="E48" s="22"/>
    </row>
    <row r="49" spans="1:5">
      <c r="A49" s="24"/>
      <c r="B49" s="24"/>
      <c r="C49" s="24"/>
      <c r="D49" s="67"/>
      <c r="E49" s="22"/>
    </row>
    <row r="50" spans="1:5">
      <c r="A50" s="24"/>
      <c r="B50" s="24"/>
      <c r="C50" s="24"/>
      <c r="D50" s="67"/>
      <c r="E50" s="22"/>
    </row>
    <row r="51" spans="1:5">
      <c r="A51" s="24"/>
      <c r="B51" s="24"/>
      <c r="C51" s="24"/>
      <c r="D51" s="67"/>
      <c r="E51" s="22"/>
    </row>
    <row r="52" spans="1:5">
      <c r="A52" s="24"/>
      <c r="B52" s="24"/>
      <c r="C52" s="24"/>
      <c r="D52" s="67"/>
      <c r="E52" s="22"/>
    </row>
    <row r="53" spans="1:5">
      <c r="A53" s="24"/>
      <c r="B53" s="24"/>
      <c r="C53" s="24"/>
      <c r="D53" s="67"/>
      <c r="E53" s="22"/>
    </row>
    <row r="54" spans="1:5">
      <c r="A54" s="24"/>
      <c r="B54" s="24"/>
      <c r="C54" s="24"/>
      <c r="D54" s="67"/>
      <c r="E54" s="22"/>
    </row>
    <row r="55" spans="1:5">
      <c r="A55" s="24"/>
      <c r="B55" s="24"/>
      <c r="C55" s="24"/>
      <c r="D55" s="67"/>
      <c r="E55" s="22"/>
    </row>
    <row r="56" spans="1:5">
      <c r="A56" s="24"/>
      <c r="B56" s="24"/>
      <c r="C56" s="24"/>
      <c r="D56" s="67"/>
      <c r="E56" s="22"/>
    </row>
    <row r="57" spans="1:5">
      <c r="A57" s="24"/>
      <c r="B57" s="24"/>
      <c r="C57" s="24"/>
      <c r="D57" s="67"/>
      <c r="E57" s="22"/>
    </row>
    <row r="58" spans="1:5">
      <c r="A58" s="24"/>
      <c r="B58" s="24"/>
      <c r="C58" s="24"/>
      <c r="D58" s="67"/>
      <c r="E58" s="22"/>
    </row>
    <row r="59" spans="1:5">
      <c r="A59" s="24"/>
      <c r="B59" s="24"/>
      <c r="C59" s="24"/>
      <c r="D59" s="67"/>
    </row>
    <row r="60" spans="1:5">
      <c r="A60" s="24"/>
      <c r="B60" s="24"/>
      <c r="C60" s="24"/>
      <c r="D60" s="67"/>
    </row>
  </sheetData>
  <mergeCells count="5">
    <mergeCell ref="F5:F6"/>
    <mergeCell ref="A23:D23"/>
    <mergeCell ref="C5:C6"/>
    <mergeCell ref="D5:D6"/>
    <mergeCell ref="E5:E6"/>
  </mergeCells>
  <pageMargins left="0.7" right="0.7"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workbookViewId="0">
      <selection activeCell="K25" sqref="K25"/>
    </sheetView>
  </sheetViews>
  <sheetFormatPr defaultRowHeight="14.4"/>
  <cols>
    <col min="1" max="1" width="6.21875" style="15" customWidth="1"/>
    <col min="2" max="2" width="22.77734375" style="15" customWidth="1"/>
    <col min="3" max="3" width="5.21875" style="15" customWidth="1"/>
    <col min="4" max="4" width="10.5546875" style="15" customWidth="1"/>
    <col min="5" max="5" width="10.77734375" style="15" bestFit="1" customWidth="1"/>
    <col min="6" max="6" width="27.6640625" style="15" customWidth="1"/>
    <col min="7" max="12" width="8.88671875" style="15"/>
    <col min="13" max="13" width="11.21875" style="15" customWidth="1"/>
    <col min="14" max="16384" width="8.88671875" style="15"/>
  </cols>
  <sheetData>
    <row r="1" spans="1:6">
      <c r="A1" s="1" t="s">
        <v>8</v>
      </c>
    </row>
    <row r="2" spans="1:6">
      <c r="A2" s="1" t="s">
        <v>29</v>
      </c>
    </row>
    <row r="3" spans="1:6">
      <c r="A3" s="1" t="s">
        <v>7</v>
      </c>
      <c r="B3" s="2"/>
      <c r="C3" s="3"/>
      <c r="D3" s="3"/>
      <c r="E3" s="2"/>
      <c r="F3" s="2"/>
    </row>
    <row r="4" spans="1:6" ht="15" thickBot="1">
      <c r="A4" s="1"/>
      <c r="B4" s="2"/>
      <c r="C4" s="3"/>
      <c r="D4" s="3"/>
      <c r="E4" s="2"/>
      <c r="F4" s="2"/>
    </row>
    <row r="5" spans="1:6">
      <c r="A5" s="177" t="s">
        <v>45</v>
      </c>
      <c r="B5" s="178"/>
      <c r="C5" s="181" t="s">
        <v>43</v>
      </c>
      <c r="D5" s="181"/>
      <c r="E5" s="181"/>
      <c r="F5" s="75"/>
    </row>
    <row r="6" spans="1:6" ht="14.4" customHeight="1">
      <c r="A6" s="179"/>
      <c r="B6" s="180"/>
      <c r="C6" s="182"/>
      <c r="D6" s="182"/>
      <c r="E6" s="182"/>
      <c r="F6" s="76"/>
    </row>
    <row r="7" spans="1:6" ht="20.55" customHeight="1">
      <c r="A7" s="56" t="s">
        <v>23</v>
      </c>
      <c r="B7" s="61" t="s">
        <v>14</v>
      </c>
      <c r="C7" s="182" t="s">
        <v>0</v>
      </c>
      <c r="D7" s="182" t="s">
        <v>1</v>
      </c>
      <c r="E7" s="182" t="s">
        <v>60</v>
      </c>
      <c r="F7" s="176" t="s">
        <v>2</v>
      </c>
    </row>
    <row r="8" spans="1:6" ht="27.6">
      <c r="A8" s="57">
        <v>6</v>
      </c>
      <c r="B8" s="62" t="s">
        <v>31</v>
      </c>
      <c r="C8" s="182"/>
      <c r="D8" s="182"/>
      <c r="E8" s="182"/>
      <c r="F8" s="176"/>
    </row>
    <row r="9" spans="1:6" ht="97.2" thickBot="1">
      <c r="A9" s="53">
        <f>A8+0.01</f>
        <v>6.01</v>
      </c>
      <c r="B9" s="91" t="s">
        <v>56</v>
      </c>
      <c r="C9" s="46" t="s">
        <v>23</v>
      </c>
      <c r="D9" s="46">
        <v>1</v>
      </c>
      <c r="E9" s="47">
        <v>0</v>
      </c>
      <c r="F9" s="77">
        <f>D9*E9</f>
        <v>0</v>
      </c>
    </row>
    <row r="10" spans="1:6" ht="15" thickBot="1">
      <c r="A10" s="49"/>
      <c r="B10" s="50" t="s">
        <v>50</v>
      </c>
      <c r="C10" s="51"/>
      <c r="D10" s="51"/>
      <c r="E10" s="52"/>
      <c r="F10" s="74">
        <f>SUM(F9)</f>
        <v>0</v>
      </c>
    </row>
  </sheetData>
  <mergeCells count="6">
    <mergeCell ref="F7:F8"/>
    <mergeCell ref="A5:B6"/>
    <mergeCell ref="C5:E6"/>
    <mergeCell ref="C7:C8"/>
    <mergeCell ref="D7:D8"/>
    <mergeCell ref="E7:E8"/>
  </mergeCells>
  <pageMargins left="0.7" right="0.7" top="0.75" bottom="0.75" header="0.3" footer="0.3"/>
  <pageSetup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workbookViewId="0">
      <selection activeCell="H17" sqref="H17"/>
    </sheetView>
  </sheetViews>
  <sheetFormatPr defaultRowHeight="14.4"/>
  <cols>
    <col min="1" max="1" width="6.21875" customWidth="1"/>
    <col min="2" max="2" width="22.77734375" customWidth="1"/>
    <col min="3" max="3" width="5.21875" customWidth="1"/>
    <col min="4" max="4" width="10.5546875" customWidth="1"/>
    <col min="5" max="5" width="10.77734375" bestFit="1" customWidth="1"/>
    <col min="6" max="6" width="27.6640625" customWidth="1"/>
    <col min="13" max="13" width="11.21875" customWidth="1"/>
  </cols>
  <sheetData>
    <row r="1" spans="1:13">
      <c r="A1" s="1" t="s">
        <v>8</v>
      </c>
      <c r="B1" s="15"/>
      <c r="C1" s="15"/>
      <c r="D1" s="15"/>
      <c r="E1" s="15"/>
      <c r="F1" s="15"/>
      <c r="G1" s="15"/>
      <c r="H1" s="15"/>
      <c r="I1" s="15"/>
      <c r="J1" s="15"/>
      <c r="K1" s="15"/>
      <c r="L1" s="15"/>
      <c r="M1" s="15"/>
    </row>
    <row r="2" spans="1:13">
      <c r="A2" s="1" t="s">
        <v>29</v>
      </c>
      <c r="B2" s="15"/>
      <c r="C2" s="15"/>
      <c r="D2" s="15"/>
      <c r="E2" s="15"/>
      <c r="F2" s="15"/>
      <c r="G2" s="15"/>
      <c r="H2" s="15"/>
      <c r="I2" s="15"/>
      <c r="J2" s="15"/>
      <c r="K2" s="15"/>
      <c r="L2" s="15"/>
      <c r="M2" s="15"/>
    </row>
    <row r="3" spans="1:13">
      <c r="A3" s="1" t="s">
        <v>7</v>
      </c>
      <c r="B3" s="2"/>
      <c r="C3" s="3"/>
      <c r="D3" s="3"/>
      <c r="E3" s="2"/>
      <c r="F3" s="2"/>
      <c r="G3" s="15"/>
      <c r="H3" s="15"/>
      <c r="I3" s="15"/>
      <c r="J3" s="15"/>
      <c r="K3" s="15"/>
      <c r="L3" s="15"/>
      <c r="M3" s="15"/>
    </row>
    <row r="4" spans="1:13" ht="15" thickBot="1">
      <c r="A4" s="1"/>
      <c r="B4" s="2"/>
      <c r="C4" s="3"/>
      <c r="D4" s="3"/>
      <c r="E4" s="2"/>
      <c r="F4" s="2"/>
      <c r="G4" s="15"/>
      <c r="H4" s="15"/>
      <c r="I4" s="15"/>
      <c r="J4" s="15"/>
      <c r="K4" s="15"/>
      <c r="L4" s="15"/>
      <c r="M4" s="15"/>
    </row>
    <row r="5" spans="1:13">
      <c r="A5" s="177" t="s">
        <v>44</v>
      </c>
      <c r="B5" s="178"/>
      <c r="C5" s="181" t="s">
        <v>11</v>
      </c>
      <c r="D5" s="181"/>
      <c r="E5" s="181"/>
      <c r="F5" s="75"/>
    </row>
    <row r="6" spans="1:13" ht="14.4" customHeight="1">
      <c r="A6" s="179"/>
      <c r="B6" s="180"/>
      <c r="C6" s="182"/>
      <c r="D6" s="182"/>
      <c r="E6" s="182"/>
      <c r="F6" s="76"/>
    </row>
    <row r="7" spans="1:13" ht="20.55" customHeight="1">
      <c r="A7" s="56" t="s">
        <v>23</v>
      </c>
      <c r="B7" s="55" t="s">
        <v>14</v>
      </c>
      <c r="C7" s="182" t="s">
        <v>0</v>
      </c>
      <c r="D7" s="182" t="s">
        <v>1</v>
      </c>
      <c r="E7" s="182" t="s">
        <v>60</v>
      </c>
      <c r="F7" s="176" t="s">
        <v>2</v>
      </c>
    </row>
    <row r="8" spans="1:13" ht="18" customHeight="1">
      <c r="A8" s="57">
        <v>7</v>
      </c>
      <c r="B8" s="55" t="s">
        <v>20</v>
      </c>
      <c r="C8" s="182"/>
      <c r="D8" s="182"/>
      <c r="E8" s="182"/>
      <c r="F8" s="176"/>
    </row>
    <row r="9" spans="1:13" ht="55.2">
      <c r="A9" s="80">
        <f>A8+0.01</f>
        <v>7.01</v>
      </c>
      <c r="B9" s="28" t="s">
        <v>53</v>
      </c>
      <c r="C9" s="29" t="s">
        <v>12</v>
      </c>
      <c r="D9" s="29">
        <v>122</v>
      </c>
      <c r="E9" s="26">
        <v>0</v>
      </c>
      <c r="F9" s="81">
        <f>D9*E9</f>
        <v>0</v>
      </c>
    </row>
    <row r="10" spans="1:13" ht="69">
      <c r="A10" s="82">
        <f>A9+0.01</f>
        <v>7.02</v>
      </c>
      <c r="B10" s="28" t="s">
        <v>54</v>
      </c>
      <c r="C10" s="29" t="s">
        <v>3</v>
      </c>
      <c r="D10" s="29">
        <v>1</v>
      </c>
      <c r="E10" s="26">
        <v>0</v>
      </c>
      <c r="F10" s="81">
        <f t="shared" ref="F10:F11" si="0">D10*E10</f>
        <v>0</v>
      </c>
    </row>
    <row r="11" spans="1:13" ht="90" customHeight="1" thickBot="1">
      <c r="A11" s="83">
        <f>A10+0.01</f>
        <v>7.0299999999999994</v>
      </c>
      <c r="B11" s="43" t="s">
        <v>55</v>
      </c>
      <c r="C11" s="27" t="s">
        <v>12</v>
      </c>
      <c r="D11" s="27">
        <v>5</v>
      </c>
      <c r="E11" s="73"/>
      <c r="F11" s="81">
        <f t="shared" si="0"/>
        <v>0</v>
      </c>
    </row>
    <row r="12" spans="1:13" ht="15" thickBot="1">
      <c r="A12" s="174" t="s">
        <v>28</v>
      </c>
      <c r="B12" s="174"/>
      <c r="C12" s="174"/>
      <c r="D12" s="174"/>
      <c r="E12" s="74"/>
      <c r="F12" s="74">
        <f>SUM(F9:F11)</f>
        <v>0</v>
      </c>
    </row>
  </sheetData>
  <mergeCells count="7">
    <mergeCell ref="F7:F8"/>
    <mergeCell ref="A5:B6"/>
    <mergeCell ref="C5:E6"/>
    <mergeCell ref="A12:D12"/>
    <mergeCell ref="D7:D8"/>
    <mergeCell ref="C7:C8"/>
    <mergeCell ref="E7:E8"/>
  </mergeCells>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Sheet2</vt:lpstr>
      <vt:lpstr>P&amp;G</vt:lpstr>
      <vt:lpstr>Roadworks</vt:lpstr>
      <vt:lpstr>Concrete</vt:lpstr>
      <vt:lpstr>Sewer</vt:lpstr>
      <vt:lpstr>Storm water</vt:lpstr>
      <vt:lpstr>Overslip</vt:lpstr>
      <vt:lpstr>Electrical</vt:lpstr>
      <vt:lpstr>Water Supply</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Apisalome Ramua</dc:creator>
  <cp:lastModifiedBy>Apenisa Bulai</cp:lastModifiedBy>
  <cp:lastPrinted>2025-10-16T18:40:48Z</cp:lastPrinted>
  <dcterms:created xsi:type="dcterms:W3CDTF">2018-02-06T03:12:13Z</dcterms:created>
  <dcterms:modified xsi:type="dcterms:W3CDTF">2026-06-21T21:18:31Z</dcterms:modified>
</cp:coreProperties>
</file>